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-225" windowWidth="18780" windowHeight="4935"/>
  </bookViews>
  <sheets>
    <sheet name="Основные мероприятия" sheetId="2" r:id="rId1"/>
  </sheets>
  <definedNames>
    <definedName name="_xlnm._FilterDatabase" localSheetId="0" hidden="1">'Основные мероприятия'!$A$7:$K$49</definedName>
    <definedName name="_xlnm.Print_Titles" localSheetId="0">'Основные мероприятия'!$2:$4</definedName>
    <definedName name="_xlnm.Print_Area" localSheetId="0">'Основные мероприятия'!$A$1:$I$49</definedName>
  </definedNames>
  <calcPr calcId="145621"/>
</workbook>
</file>

<file path=xl/calcChain.xml><?xml version="1.0" encoding="utf-8"?>
<calcChain xmlns="http://schemas.openxmlformats.org/spreadsheetml/2006/main">
  <c r="F49" i="2" l="1"/>
  <c r="F30" i="2"/>
  <c r="E31" i="2"/>
  <c r="H31" i="2"/>
  <c r="G31" i="2"/>
  <c r="F36" i="2" l="1"/>
  <c r="F14" i="2"/>
  <c r="F13" i="2"/>
  <c r="E48" i="2" l="1"/>
  <c r="E47" i="2"/>
  <c r="E45" i="2"/>
  <c r="E44" i="2"/>
  <c r="E41" i="2"/>
  <c r="E39" i="2"/>
  <c r="E37" i="2"/>
  <c r="E35" i="2"/>
  <c r="E34" i="2"/>
  <c r="E33" i="2"/>
  <c r="E29" i="2"/>
  <c r="E28" i="2"/>
  <c r="E27" i="2"/>
  <c r="E26" i="2"/>
  <c r="E24" i="2"/>
  <c r="E23" i="2"/>
  <c r="E21" i="2"/>
  <c r="E20" i="2"/>
  <c r="E19" i="2"/>
  <c r="E18" i="2"/>
  <c r="E15" i="2"/>
  <c r="E16" i="2"/>
  <c r="E12" i="2"/>
  <c r="E8" i="2"/>
  <c r="F55" i="2" l="1"/>
  <c r="G13" i="2"/>
  <c r="G14" i="2"/>
  <c r="F54" i="2"/>
  <c r="H25" i="2"/>
  <c r="E25" i="2" s="1"/>
  <c r="G22" i="2"/>
  <c r="G10" i="2"/>
  <c r="G9" i="2"/>
  <c r="E22" i="2" l="1"/>
  <c r="H14" i="2"/>
  <c r="E14" i="2"/>
  <c r="H13" i="2"/>
  <c r="E13" i="2"/>
  <c r="E10" i="2"/>
  <c r="G54" i="2"/>
  <c r="G55" i="2"/>
  <c r="F56" i="2"/>
  <c r="H9" i="2"/>
  <c r="H22" i="2"/>
  <c r="H10" i="2"/>
  <c r="H55" i="2" l="1"/>
  <c r="E9" i="2"/>
  <c r="H54" i="2"/>
  <c r="H42" i="2" l="1"/>
  <c r="E42" i="2" s="1"/>
  <c r="G32" i="2" l="1"/>
  <c r="G30" i="2" l="1"/>
  <c r="H32" i="2"/>
  <c r="E32" i="2" s="1"/>
  <c r="H30" i="2" l="1"/>
  <c r="E30" i="2" s="1"/>
  <c r="H36" i="2" l="1"/>
  <c r="H49" i="2" s="1"/>
  <c r="G36" i="2"/>
  <c r="G49" i="2" l="1"/>
  <c r="E49" i="2" s="1"/>
  <c r="E36" i="2"/>
</calcChain>
</file>

<file path=xl/sharedStrings.xml><?xml version="1.0" encoding="utf-8"?>
<sst xmlns="http://schemas.openxmlformats.org/spreadsheetml/2006/main" count="207" uniqueCount="105">
  <si>
    <t>Финансовые затраты на реализацию (тыс.руб.)</t>
  </si>
  <si>
    <t>всего</t>
  </si>
  <si>
    <t>В том числе</t>
  </si>
  <si>
    <t>2015 г.</t>
  </si>
  <si>
    <t>Мероприятия программы</t>
  </si>
  <si>
    <t>ГРБС-исполнитель</t>
  </si>
  <si>
    <t>№п/п</t>
  </si>
  <si>
    <t>1.1</t>
  </si>
  <si>
    <t>Срок
выпол-нения</t>
  </si>
  <si>
    <t>2014-2015</t>
  </si>
  <si>
    <t>1. Цель: Поддержание в рабочем состоянии и развитие информационной среды.</t>
  </si>
  <si>
    <t>2014-2016</t>
  </si>
  <si>
    <t>2014г.</t>
  </si>
  <si>
    <t>2016 г.</t>
  </si>
  <si>
    <t>2014 - 2016</t>
  </si>
  <si>
    <t>Задача 2. Легализация установленного програмного обеспечения, организация антивурусной защиты.</t>
  </si>
  <si>
    <t>3.1</t>
  </si>
  <si>
    <t>3.2</t>
  </si>
  <si>
    <t>3.3</t>
  </si>
  <si>
    <t>3.4</t>
  </si>
  <si>
    <t>3.5</t>
  </si>
  <si>
    <t>3.6</t>
  </si>
  <si>
    <t>3.7</t>
  </si>
  <si>
    <t>4.1</t>
  </si>
  <si>
    <t>3.8</t>
  </si>
  <si>
    <t>Задача 4. Приведение в соответствие малоточных сетей и коммуникаций.</t>
  </si>
  <si>
    <t>Задача 5. Обеспечение расходными материалами и запасными частями.</t>
  </si>
  <si>
    <t>5.1</t>
  </si>
  <si>
    <t>5.2</t>
  </si>
  <si>
    <t>6.1</t>
  </si>
  <si>
    <t>6.2</t>
  </si>
  <si>
    <t xml:space="preserve">Задача 7. Обновление парка СВТ.  </t>
  </si>
  <si>
    <t>Задача 6.  Высокотехнологичный ремонт и утилизация вышедшего из стороя оборудования.</t>
  </si>
  <si>
    <t>7.1</t>
  </si>
  <si>
    <t>7.2</t>
  </si>
  <si>
    <t>Итого по программе:</t>
  </si>
  <si>
    <t>3.9</t>
  </si>
  <si>
    <t>3.10</t>
  </si>
  <si>
    <t>ПМБУ "СОК" ЕРМАК"</t>
  </si>
  <si>
    <t>1.2</t>
  </si>
  <si>
    <t>1.3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</si>
  <si>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</si>
  <si>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</si>
  <si>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</si>
  <si>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</si>
  <si>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</si>
  <si>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</si>
  <si>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</si>
  <si>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</si>
  <si>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</si>
  <si>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Задача 3. Обслуживание и приобретение специализированного програмного обеспечения.</t>
  </si>
  <si>
    <t>МБУ гп. Пойковский ЦКиД "РОДНИКИ"</t>
  </si>
  <si>
    <t>РОДНИКИ</t>
  </si>
  <si>
    <t>Ермак</t>
  </si>
  <si>
    <t>2.1</t>
  </si>
  <si>
    <t>2.2</t>
  </si>
  <si>
    <t>2.3</t>
  </si>
  <si>
    <t>2.4</t>
  </si>
  <si>
    <t>2.5</t>
  </si>
  <si>
    <t>МУ «Администрация городского поселения Пойковский»</t>
  </si>
  <si>
    <t>Перечень программных мероприятий</t>
  </si>
  <si>
    <t>Задача 1. Обеспечение работников доступом в сеть Интернет.</t>
  </si>
  <si>
    <t>Заключение договора предоставления доступа к сети интернет  МУ «Администрация городского поселения Пойковский»</t>
  </si>
  <si>
    <t>Заключение договора предоставления доступа к сети интернет  ПМБУ "СОК" ЕРМАК"</t>
  </si>
  <si>
    <t>Заключение договора предоставления доступа к сети интернет МБУ гп. Пойковский ЦКиД "РОДНИКИ"</t>
  </si>
  <si>
    <t>Продление и приобретение антивирусной программы МУ «Администрация городского поселения Пойковский»</t>
  </si>
  <si>
    <t>Продление и приобретение антивирусной программы ПМБУ "СОК" ЕРМАК"</t>
  </si>
  <si>
    <t>Продление и приобретение антивирусной программы МБУ гп. Пойковский ЦКиД "РОДНИКИ"</t>
  </si>
  <si>
    <t>Приобретение програмного обеспечения офисный пакет Microsoft Office МУ «Администрация городского поселения Пойковский»</t>
  </si>
  <si>
    <t>Приобретение програмного обеспечения операционная система Microsoft Windows 7 Pro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</si>
  <si>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"1С: Предприятие", "1С: Бюджетная отчетность"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</si>
  <si>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отчетности "Астрал"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</si>
  <si>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"1С: Предприятие", "1С: Бюджетная отчетность" ПМБУ "СОК" ЕРМАК"</t>
  </si>
  <si>
    <t>Заключение договора на оказание услуг по оказанию информационно техническому сопровождению "1С: Предприятие", "1С: Бюджетная отчетность" МБУ гп. Пойковский ЦКиД "РОДНИКИ"</t>
  </si>
  <si>
    <t>Заключение договора на оказание услуг по оказанию информационно техническому сопровождению (ИТС проф. - DVD - диски) МБУ гп. Пойковский ЦКиД "РОДНИКИ"</t>
  </si>
  <si>
    <t>Приобретение Криптопро CSP 3.6, контур экстерн МБУ гп. Пойковский ЦКиД "РОДНИКИ"</t>
  </si>
  <si>
    <t>Приобретение  криптографических утилит, изготовление ЭЦП МБУ гп. Пойковский ЦКиД "РОДНИКИ"</t>
  </si>
  <si>
    <t>Приобретение Криптопро CSP 3.6, контур экстерн ПМБУ "СОК" ЕРМАК"</t>
  </si>
  <si>
    <t>Приобретение  криптографических утилит, изготовление ЭЦП ПМБУ "СОК" ЕРМАК"</t>
  </si>
  <si>
    <t>Заключение договора на оказание услуг по оказанию информационно техническому сопровождению (ИТС:бюджет )ПМБУ "СОК" ЕРМАК"</t>
  </si>
  <si>
    <t>Приобретение обновлений к правовой системы "Консультант+" МУ «Администрация городского поселения Пойковский»</t>
  </si>
  <si>
    <t>Приобретение обновлений к програмному продукту "Гранд-Смета" МУ «Администрация городского поселения Пойковский»</t>
  </si>
  <si>
    <t>Заключение договора на оказание услуг по  обслуживанию ПК "Паспортный стол" МУ «Администрация городского поселения Пойковский»</t>
  </si>
  <si>
    <t>Приобретение обновлений к програмному продукту "АС Бюджет поселения" МУ «Администрация городского поселения Пойковский»</t>
  </si>
  <si>
    <t xml:space="preserve"> Приобретение обновлений к програмному продукту АРМ "Реестр закупок"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</si>
  <si>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(ИТС проф. - DVD - диски) МУ «Администрация городского поселения Пойковский»</t>
  </si>
  <si>
    <t>Приобретение  криптографических утилит, изготовление ЭЦП МУ «Администрация городского поселения Пойковский»</t>
  </si>
  <si>
    <t>Заключение договора на оказание услуг по содержание и обслуживание официального интернет портала МУ «Администрация городского поселения Пойковский»</t>
  </si>
  <si>
    <t>Электронная система "Управление многоквартирным домом" от ЗАО "МЦФЭР" МУ «Администрация городского поселения Пойковский»</t>
  </si>
  <si>
    <t>Приобретение коммуникационного серверного шкафа МУ «Администрация городского поселения Пойковский»</t>
  </si>
  <si>
    <t>Приобретение расходных материалов к копировально множительной технике МУ «Администрация городского поселения Пойковский»</t>
  </si>
  <si>
    <t>Проведение капитального ремонта ЭВМ в части замены основных комплектующих МУ «Администрация городского поселения Пойковский»</t>
  </si>
  <si>
    <t>Заключение договора на оказание услуг по осмотру непригодного к ремонту оборудования (для последующего списания) МУ «Администрация городского поселения Пойковский»</t>
  </si>
  <si>
    <t>Утилизация списанного оборудования и расходных материалов МУ «Администрация городского поселения Пойковский»</t>
  </si>
  <si>
    <t>Приобретение копировально- множительной техники МУ «Администрация городского поселения Пойковский»</t>
  </si>
  <si>
    <t>Приобретение электронно-вычислительных машин МУ «Администрация городского поселения Пойковский»</t>
  </si>
  <si>
    <t>Справочная система главбух для бюджетных учреждений.</t>
  </si>
  <si>
    <t>3.20</t>
  </si>
  <si>
    <t>к 01/01/2014</t>
  </si>
  <si>
    <t>по мере необходимости в течении года</t>
  </si>
  <si>
    <t>01/01/2014</t>
  </si>
  <si>
    <t>1/01/2014</t>
  </si>
  <si>
    <t>01/07/2014</t>
  </si>
  <si>
    <t>01/03/2014</t>
  </si>
  <si>
    <t>1/07/2014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</si>
</sst>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3" x14ac:knownFonts="1">
    <font>
      <sz val="10"/>
      <name val="Arial"/>
    </font>
    <font>
      <b/>
      <sz val="13"/>
      <name val="Arial"/>
      <family val="2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/>
    <xf numFmtId="0" fontId="1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165" fontId="2" fillId="0" borderId="0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4" fontId="2" fillId="0" borderId="6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zoomScale="85" zoomScaleNormal="85" workbookViewId="0">
      <selection activeCell="M8" sqref="M8"/>
    </sheetView>
  </sheetViews>
  <sheetFormatPr defaultRowHeight="16.5" outlineLevelCol="1" x14ac:dyDescent="0.25"/>
  <cols>
    <col min="1" max="1" width="6.28515625" style="12" customWidth="1"/>
    <col min="2" max="2" width="78" style="1" customWidth="1"/>
    <col min="3" max="3" width="22.5703125" style="13" customWidth="1" outlineLevel="1"/>
    <col min="4" max="4" width="9.85546875" style="1" customWidth="1" outlineLevel="1"/>
    <col min="5" max="5" width="16.7109375" style="15" customWidth="1"/>
    <col min="6" max="7" width="10.5703125" style="1" bestFit="1" customWidth="1"/>
    <col min="8" max="8" width="10.5703125" style="14" bestFit="1" customWidth="1"/>
    <col min="9" max="9" width="19" style="1" customWidth="1"/>
    <col min="10" max="10" width="26.85546875" style="1" customWidth="1"/>
    <col min="11" max="11" width="16" style="1" customWidth="1"/>
    <col min="12" max="16384" width="9.140625" style="1"/>
  </cols>
  <sheetData>
    <row r="1" spans="1:10" x14ac:dyDescent="0.25">
      <c r="A1" s="51" t="s">
        <v>60</v>
      </c>
      <c r="B1" s="52"/>
      <c r="C1" s="52"/>
      <c r="D1" s="52"/>
      <c r="E1" s="52"/>
      <c r="F1" s="52"/>
      <c r="G1" s="52"/>
      <c r="H1" s="52"/>
      <c r="I1" s="53"/>
    </row>
    <row r="2" spans="1:10" x14ac:dyDescent="0.25">
      <c r="A2" s="54" t="s">
        <v>6</v>
      </c>
      <c r="B2" s="55" t="s">
        <v>4</v>
      </c>
      <c r="C2" s="56" t="s">
        <v>5</v>
      </c>
      <c r="D2" s="55" t="s">
        <v>8</v>
      </c>
      <c r="E2" s="57" t="s">
        <v>0</v>
      </c>
      <c r="F2" s="57"/>
      <c r="G2" s="57"/>
      <c r="H2" s="57"/>
      <c r="I2" s="55" t="s">
        <v>8</v>
      </c>
    </row>
    <row r="3" spans="1:10" x14ac:dyDescent="0.25">
      <c r="A3" s="54"/>
      <c r="B3" s="55"/>
      <c r="C3" s="56"/>
      <c r="D3" s="55"/>
      <c r="E3" s="58" t="s">
        <v>1</v>
      </c>
      <c r="F3" s="57" t="s">
        <v>2</v>
      </c>
      <c r="G3" s="57"/>
      <c r="H3" s="57"/>
      <c r="I3" s="55"/>
    </row>
    <row r="4" spans="1:10" x14ac:dyDescent="0.25">
      <c r="A4" s="54"/>
      <c r="B4" s="55"/>
      <c r="C4" s="56"/>
      <c r="D4" s="55"/>
      <c r="E4" s="58"/>
      <c r="F4" s="3" t="s">
        <v>12</v>
      </c>
      <c r="G4" s="3" t="s">
        <v>3</v>
      </c>
      <c r="H4" s="4" t="s">
        <v>13</v>
      </c>
      <c r="I4" s="55"/>
    </row>
    <row r="5" spans="1:10" x14ac:dyDescent="0.25">
      <c r="A5" s="49" t="s">
        <v>10</v>
      </c>
      <c r="B5" s="49"/>
      <c r="C5" s="49"/>
      <c r="D5" s="49"/>
      <c r="E5" s="49"/>
      <c r="F5" s="49"/>
      <c r="G5" s="49"/>
      <c r="H5" s="49"/>
      <c r="I5" s="49"/>
    </row>
    <row r="6" spans="1:10" x14ac:dyDescent="0.25">
      <c r="A6" s="50" t="s">
        <v>61</v>
      </c>
      <c r="B6" s="50"/>
      <c r="C6" s="50"/>
      <c r="D6" s="50"/>
      <c r="E6" s="50"/>
      <c r="F6" s="50"/>
      <c r="G6" s="50"/>
      <c r="H6" s="50"/>
      <c r="I6" s="50"/>
    </row>
    <row r="7" spans="1:10" ht="17.25" thickBot="1" x14ac:dyDescent="0.3">
      <c r="A7" s="25"/>
      <c r="B7" s="25"/>
      <c r="C7" s="25"/>
      <c r="D7" s="25"/>
      <c r="E7" s="25"/>
      <c r="F7" s="25"/>
      <c r="G7" s="25"/>
      <c r="H7" s="25"/>
      <c r="I7" s="25"/>
    </row>
    <row r="8" spans="1:10" ht="82.5" x14ac:dyDescent="0.25">
      <c r="A8" s="5" t="s">
        <v>7</v>
      </c>
      <c r="B8" s="6" t="s">
        <v>62</v>
      </c>
      <c r="C8" s="2" t="s">
        <v>59</v>
      </c>
      <c r="D8" s="2" t="s">
        <v>11</v>
      </c>
      <c r="E8" s="7">
        <f>SUM(F8:H8)</f>
        <v>600</v>
      </c>
      <c r="F8" s="8">
        <v>200</v>
      </c>
      <c r="G8" s="8">
        <v>200</v>
      </c>
      <c r="H8" s="8">
        <v>200</v>
      </c>
      <c r="I8" s="28" t="s">
        <v>11</v>
      </c>
      <c r="J8" s="36" t="s">
        <v>98</v>
      </c>
    </row>
    <row r="9" spans="1:10" ht="33" x14ac:dyDescent="0.25">
      <c r="A9" s="5" t="s">
        <v>39</v>
      </c>
      <c r="B9" s="6" t="s">
        <v>63</v>
      </c>
      <c r="C9" s="2" t="s">
        <v>38</v>
      </c>
      <c r="D9" s="2" t="s">
        <v>11</v>
      </c>
      <c r="E9" s="7">
        <f t="shared" ref="E9:E10" si="0">SUM(F9:H9)</f>
        <v>187.2</v>
      </c>
      <c r="F9" s="8">
        <v>62.4</v>
      </c>
      <c r="G9" s="8">
        <f>F9</f>
        <v>62.4</v>
      </c>
      <c r="H9" s="8">
        <f>G9</f>
        <v>62.4</v>
      </c>
      <c r="I9" s="28" t="s">
        <v>11</v>
      </c>
      <c r="J9" s="37"/>
    </row>
    <row r="10" spans="1:10" ht="50.25" thickBot="1" x14ac:dyDescent="0.3">
      <c r="A10" s="26" t="s">
        <v>40</v>
      </c>
      <c r="B10" s="6" t="s">
        <v>64</v>
      </c>
      <c r="C10" s="2" t="s">
        <v>51</v>
      </c>
      <c r="D10" s="2" t="s">
        <v>11</v>
      </c>
      <c r="E10" s="7">
        <f t="shared" si="0"/>
        <v>324</v>
      </c>
      <c r="F10" s="8">
        <v>108</v>
      </c>
      <c r="G10" s="8">
        <f>F10</f>
        <v>108</v>
      </c>
      <c r="H10" s="8">
        <f>G10</f>
        <v>108</v>
      </c>
      <c r="I10" s="28" t="s">
        <v>11</v>
      </c>
      <c r="J10" s="38"/>
    </row>
    <row r="11" spans="1:10" ht="17.25" thickBot="1" x14ac:dyDescent="0.3">
      <c r="A11" s="50" t="s">
        <v>15</v>
      </c>
      <c r="B11" s="50"/>
      <c r="C11" s="50"/>
      <c r="D11" s="50"/>
      <c r="E11" s="50"/>
      <c r="F11" s="50"/>
      <c r="G11" s="50"/>
      <c r="H11" s="50"/>
      <c r="I11" s="50"/>
    </row>
    <row r="12" spans="1:10" ht="82.5" x14ac:dyDescent="0.25">
      <c r="A12" s="5" t="s">
        <v>54</v>
      </c>
      <c r="B12" s="6" t="s">
        <v>65</v>
      </c>
      <c r="C12" s="2" t="s">
        <v>59</v>
      </c>
      <c r="D12" s="2" t="s">
        <v>11</v>
      </c>
      <c r="E12" s="7">
        <f>SUM(F12:H12)</f>
        <v>264.60000000000002</v>
      </c>
      <c r="F12" s="8">
        <v>82.6</v>
      </c>
      <c r="G12" s="8">
        <v>91</v>
      </c>
      <c r="H12" s="8">
        <v>91</v>
      </c>
      <c r="I12" s="28" t="s">
        <v>11</v>
      </c>
      <c r="J12" s="39">
        <v>41671</v>
      </c>
    </row>
    <row r="13" spans="1:10" ht="33" x14ac:dyDescent="0.25">
      <c r="A13" s="5" t="s">
        <v>55</v>
      </c>
      <c r="B13" s="6" t="s">
        <v>66</v>
      </c>
      <c r="C13" s="2" t="s">
        <v>38</v>
      </c>
      <c r="D13" s="2" t="s">
        <v>11</v>
      </c>
      <c r="E13" s="7">
        <f t="shared" ref="E13:E48" si="1">SUM(F13:H13)</f>
        <v>37.200000000000003</v>
      </c>
      <c r="F13" s="8">
        <f>(1550*8)/1000</f>
        <v>12.4</v>
      </c>
      <c r="G13" s="8">
        <f>F13</f>
        <v>12.4</v>
      </c>
      <c r="H13" s="8">
        <f>G13</f>
        <v>12.4</v>
      </c>
      <c r="I13" s="28" t="s">
        <v>11</v>
      </c>
      <c r="J13" s="40"/>
    </row>
    <row r="14" spans="1:10" ht="50.25" thickBot="1" x14ac:dyDescent="0.3">
      <c r="A14" s="5" t="s">
        <v>56</v>
      </c>
      <c r="B14" s="6" t="s">
        <v>67</v>
      </c>
      <c r="C14" s="2" t="s">
        <v>51</v>
      </c>
      <c r="D14" s="2" t="s">
        <v>11</v>
      </c>
      <c r="E14" s="7">
        <f t="shared" si="1"/>
        <v>106.94999999999999</v>
      </c>
      <c r="F14" s="8">
        <f>(1550*23)/1000</f>
        <v>35.65</v>
      </c>
      <c r="G14" s="8">
        <f>F14</f>
        <v>35.65</v>
      </c>
      <c r="H14" s="8">
        <f>G14</f>
        <v>35.65</v>
      </c>
      <c r="I14" s="28" t="s">
        <v>11</v>
      </c>
      <c r="J14" s="41"/>
    </row>
    <row r="15" spans="1:10" ht="82.5" x14ac:dyDescent="0.25">
      <c r="A15" s="5" t="s">
        <v>57</v>
      </c>
      <c r="B15" s="2" t="s">
        <v>68</v>
      </c>
      <c r="C15" s="2" t="s">
        <v>59</v>
      </c>
      <c r="D15" s="2">
        <v>2014</v>
      </c>
      <c r="E15" s="7">
        <f t="shared" si="1"/>
        <v>231</v>
      </c>
      <c r="F15" s="8">
        <v>231</v>
      </c>
      <c r="G15" s="8">
        <v>0</v>
      </c>
      <c r="H15" s="8">
        <v>0</v>
      </c>
      <c r="I15" s="28">
        <v>2014</v>
      </c>
      <c r="J15" s="39">
        <v>41671</v>
      </c>
    </row>
    <row r="16" spans="1:10" ht="83.25" thickBot="1" x14ac:dyDescent="0.3">
      <c r="A16" s="5" t="s">
        <v>58</v>
      </c>
      <c r="B16" s="6" t="s">
        <v>69</v>
      </c>
      <c r="C16" s="2" t="s">
        <v>59</v>
      </c>
      <c r="D16" s="2">
        <v>2014</v>
      </c>
      <c r="E16" s="7">
        <f t="shared" si="1"/>
        <v>140</v>
      </c>
      <c r="F16" s="8">
        <v>140</v>
      </c>
      <c r="G16" s="8">
        <v>0</v>
      </c>
      <c r="H16" s="8">
        <v>0</v>
      </c>
      <c r="I16" s="28">
        <v>2014</v>
      </c>
      <c r="J16" s="38"/>
    </row>
    <row r="17" spans="1:10" ht="17.25" thickBot="1" x14ac:dyDescent="0.3">
      <c r="A17" s="45" t="s">
        <v>50</v>
      </c>
      <c r="B17" s="45"/>
      <c r="C17" s="45"/>
      <c r="D17" s="45"/>
      <c r="E17" s="45"/>
      <c r="F17" s="45"/>
      <c r="G17" s="45"/>
      <c r="H17" s="45"/>
      <c r="I17" s="45"/>
    </row>
    <row r="18" spans="1:10" ht="82.5" x14ac:dyDescent="0.25">
      <c r="A18" s="5" t="s">
        <v>16</v>
      </c>
      <c r="B18" s="5" t="s">
        <v>70</v>
      </c>
      <c r="C18" s="2" t="s">
        <v>59</v>
      </c>
      <c r="D18" s="5" t="s">
        <v>11</v>
      </c>
      <c r="E18" s="7">
        <f t="shared" si="1"/>
        <v>561.59999999999991</v>
      </c>
      <c r="F18" s="8">
        <v>187.2</v>
      </c>
      <c r="G18" s="8">
        <v>187.2</v>
      </c>
      <c r="H18" s="8">
        <v>187.2</v>
      </c>
      <c r="I18" s="29" t="s">
        <v>11</v>
      </c>
      <c r="J18" s="39">
        <v>41671</v>
      </c>
    </row>
    <row r="19" spans="1:10" ht="82.5" x14ac:dyDescent="0.25">
      <c r="A19" s="5" t="s">
        <v>17</v>
      </c>
      <c r="B19" s="5" t="s">
        <v>71</v>
      </c>
      <c r="C19" s="2" t="s">
        <v>59</v>
      </c>
      <c r="D19" s="5" t="s">
        <v>11</v>
      </c>
      <c r="E19" s="7">
        <f t="shared" si="1"/>
        <v>15</v>
      </c>
      <c r="F19" s="8">
        <v>5</v>
      </c>
      <c r="G19" s="8">
        <v>5</v>
      </c>
      <c r="H19" s="8">
        <v>5</v>
      </c>
      <c r="I19" s="29" t="s">
        <v>11</v>
      </c>
      <c r="J19" s="37"/>
    </row>
    <row r="20" spans="1:10" ht="49.5" x14ac:dyDescent="0.25">
      <c r="A20" s="5" t="s">
        <v>18</v>
      </c>
      <c r="B20" s="5" t="s">
        <v>72</v>
      </c>
      <c r="C20" s="2" t="s">
        <v>38</v>
      </c>
      <c r="D20" s="5" t="s">
        <v>11</v>
      </c>
      <c r="E20" s="7">
        <f t="shared" si="1"/>
        <v>330</v>
      </c>
      <c r="F20" s="8">
        <v>110</v>
      </c>
      <c r="G20" s="8">
        <v>110</v>
      </c>
      <c r="H20" s="8">
        <v>110</v>
      </c>
      <c r="I20" s="29" t="s">
        <v>11</v>
      </c>
      <c r="J20" s="37"/>
    </row>
    <row r="21" spans="1:10" ht="66.75" thickBot="1" x14ac:dyDescent="0.3">
      <c r="A21" s="5" t="s">
        <v>19</v>
      </c>
      <c r="B21" s="5" t="s">
        <v>73</v>
      </c>
      <c r="C21" s="2" t="s">
        <v>51</v>
      </c>
      <c r="D21" s="5" t="s">
        <v>11</v>
      </c>
      <c r="E21" s="7">
        <f t="shared" si="1"/>
        <v>510</v>
      </c>
      <c r="F21" s="8">
        <v>170</v>
      </c>
      <c r="G21" s="8">
        <v>170</v>
      </c>
      <c r="H21" s="8">
        <v>170</v>
      </c>
      <c r="I21" s="29" t="s">
        <v>11</v>
      </c>
      <c r="J21" s="38"/>
    </row>
    <row r="22" spans="1:10" ht="50.25" thickBot="1" x14ac:dyDescent="0.3">
      <c r="A22" s="5" t="s">
        <v>20</v>
      </c>
      <c r="B22" s="2" t="s">
        <v>74</v>
      </c>
      <c r="C22" s="2" t="s">
        <v>51</v>
      </c>
      <c r="D22" s="5" t="s">
        <v>11</v>
      </c>
      <c r="E22" s="7">
        <f t="shared" si="1"/>
        <v>74.16</v>
      </c>
      <c r="F22" s="8">
        <v>24.72</v>
      </c>
      <c r="G22" s="8">
        <f>F22</f>
        <v>24.72</v>
      </c>
      <c r="H22" s="8">
        <f>G22</f>
        <v>24.72</v>
      </c>
      <c r="I22" s="29" t="s">
        <v>11</v>
      </c>
      <c r="J22" s="30" t="s">
        <v>100</v>
      </c>
    </row>
    <row r="23" spans="1:10" ht="49.5" x14ac:dyDescent="0.25">
      <c r="A23" s="5" t="s">
        <v>21</v>
      </c>
      <c r="B23" s="5" t="s">
        <v>75</v>
      </c>
      <c r="C23" s="2" t="s">
        <v>51</v>
      </c>
      <c r="D23" s="5" t="s">
        <v>11</v>
      </c>
      <c r="E23" s="7">
        <f t="shared" si="1"/>
        <v>31.5</v>
      </c>
      <c r="F23" s="8">
        <v>10.5</v>
      </c>
      <c r="G23" s="8">
        <v>10.5</v>
      </c>
      <c r="H23" s="8">
        <v>10.5</v>
      </c>
      <c r="I23" s="29" t="s">
        <v>11</v>
      </c>
      <c r="J23" s="42" t="s">
        <v>99</v>
      </c>
    </row>
    <row r="24" spans="1:10" ht="49.5" x14ac:dyDescent="0.25">
      <c r="A24" s="5" t="s">
        <v>22</v>
      </c>
      <c r="B24" s="5" t="s">
        <v>76</v>
      </c>
      <c r="C24" s="2" t="s">
        <v>51</v>
      </c>
      <c r="D24" s="5" t="s">
        <v>11</v>
      </c>
      <c r="E24" s="7">
        <f t="shared" si="1"/>
        <v>37.200000000000003</v>
      </c>
      <c r="F24" s="8">
        <v>12.4</v>
      </c>
      <c r="G24" s="8">
        <v>12.4</v>
      </c>
      <c r="H24" s="8">
        <v>12.4</v>
      </c>
      <c r="I24" s="29" t="s">
        <v>11</v>
      </c>
      <c r="J24" s="43"/>
    </row>
    <row r="25" spans="1:10" ht="33" x14ac:dyDescent="0.25">
      <c r="A25" s="5" t="s">
        <v>24</v>
      </c>
      <c r="B25" s="5" t="s">
        <v>77</v>
      </c>
      <c r="C25" s="2" t="s">
        <v>38</v>
      </c>
      <c r="D25" s="5" t="s">
        <v>11</v>
      </c>
      <c r="E25" s="7">
        <f t="shared" si="1"/>
        <v>27</v>
      </c>
      <c r="F25" s="8">
        <v>9</v>
      </c>
      <c r="G25" s="8">
        <v>9</v>
      </c>
      <c r="H25" s="8">
        <f>G25</f>
        <v>9</v>
      </c>
      <c r="I25" s="29" t="s">
        <v>11</v>
      </c>
      <c r="J25" s="43"/>
    </row>
    <row r="26" spans="1:10" ht="33.75" thickBot="1" x14ac:dyDescent="0.3">
      <c r="A26" s="5" t="s">
        <v>36</v>
      </c>
      <c r="B26" s="5" t="s">
        <v>78</v>
      </c>
      <c r="C26" s="2" t="s">
        <v>38</v>
      </c>
      <c r="D26" s="5" t="s">
        <v>11</v>
      </c>
      <c r="E26" s="7">
        <f t="shared" si="1"/>
        <v>37.200000000000003</v>
      </c>
      <c r="F26" s="8">
        <v>12.4</v>
      </c>
      <c r="G26" s="8">
        <v>12.4</v>
      </c>
      <c r="H26" s="8">
        <v>12.4</v>
      </c>
      <c r="I26" s="29" t="s">
        <v>11</v>
      </c>
      <c r="J26" s="44"/>
    </row>
    <row r="27" spans="1:10" ht="50.25" thickBot="1" x14ac:dyDescent="0.3">
      <c r="A27" s="5" t="s">
        <v>37</v>
      </c>
      <c r="B27" s="2" t="s">
        <v>79</v>
      </c>
      <c r="C27" s="2" t="s">
        <v>38</v>
      </c>
      <c r="D27" s="5" t="s">
        <v>11</v>
      </c>
      <c r="E27" s="7">
        <f t="shared" si="1"/>
        <v>35.64</v>
      </c>
      <c r="F27" s="8">
        <v>11.88</v>
      </c>
      <c r="G27" s="8">
        <v>11.88</v>
      </c>
      <c r="H27" s="8">
        <v>11.88</v>
      </c>
      <c r="I27" s="29" t="s">
        <v>11</v>
      </c>
      <c r="J27" s="31">
        <v>41640</v>
      </c>
    </row>
    <row r="28" spans="1:10" s="9" customFormat="1" ht="82.5" x14ac:dyDescent="0.2">
      <c r="A28" s="5" t="s">
        <v>41</v>
      </c>
      <c r="B28" s="2" t="s">
        <v>80</v>
      </c>
      <c r="C28" s="2" t="s">
        <v>59</v>
      </c>
      <c r="D28" s="2" t="s">
        <v>11</v>
      </c>
      <c r="E28" s="7">
        <f t="shared" si="1"/>
        <v>480</v>
      </c>
      <c r="F28" s="8">
        <v>160</v>
      </c>
      <c r="G28" s="8">
        <v>160</v>
      </c>
      <c r="H28" s="8">
        <v>160</v>
      </c>
      <c r="I28" s="28" t="s">
        <v>11</v>
      </c>
      <c r="J28" s="34" t="s">
        <v>101</v>
      </c>
    </row>
    <row r="29" spans="1:10" s="9" customFormat="1" ht="83.25" thickBot="1" x14ac:dyDescent="0.25">
      <c r="A29" s="5" t="s">
        <v>42</v>
      </c>
      <c r="B29" s="2" t="s">
        <v>81</v>
      </c>
      <c r="C29" s="2" t="s">
        <v>59</v>
      </c>
      <c r="D29" s="2" t="s">
        <v>11</v>
      </c>
      <c r="E29" s="7">
        <f t="shared" si="1"/>
        <v>150</v>
      </c>
      <c r="F29" s="8">
        <v>50</v>
      </c>
      <c r="G29" s="8">
        <v>50</v>
      </c>
      <c r="H29" s="8">
        <v>50</v>
      </c>
      <c r="I29" s="28" t="s">
        <v>11</v>
      </c>
      <c r="J29" s="35"/>
    </row>
    <row r="30" spans="1:10" s="9" customFormat="1" ht="83.25" thickBot="1" x14ac:dyDescent="0.25">
      <c r="A30" s="5" t="s">
        <v>43</v>
      </c>
      <c r="B30" s="2" t="s">
        <v>82</v>
      </c>
      <c r="C30" s="2" t="s">
        <v>59</v>
      </c>
      <c r="D30" s="2" t="s">
        <v>11</v>
      </c>
      <c r="E30" s="7">
        <f t="shared" si="1"/>
        <v>237</v>
      </c>
      <c r="F30" s="8">
        <f>(12000*12)/1000-65</f>
        <v>79</v>
      </c>
      <c r="G30" s="8">
        <f t="shared" ref="G30:H32" si="2">F30</f>
        <v>79</v>
      </c>
      <c r="H30" s="8">
        <f t="shared" si="2"/>
        <v>79</v>
      </c>
      <c r="I30" s="28" t="s">
        <v>11</v>
      </c>
      <c r="J30" s="32" t="s">
        <v>102</v>
      </c>
    </row>
    <row r="31" spans="1:10" s="9" customFormat="1" ht="17.25" thickBot="1" x14ac:dyDescent="0.25">
      <c r="A31" s="5" t="s">
        <v>44</v>
      </c>
      <c r="B31" s="27" t="s">
        <v>96</v>
      </c>
      <c r="C31" s="27"/>
      <c r="D31" s="27"/>
      <c r="E31" s="7">
        <f>F31+G31+H31</f>
        <v>195</v>
      </c>
      <c r="F31" s="8">
        <v>65</v>
      </c>
      <c r="G31" s="8">
        <f t="shared" si="2"/>
        <v>65</v>
      </c>
      <c r="H31" s="8">
        <f t="shared" si="2"/>
        <v>65</v>
      </c>
      <c r="I31" s="28" t="s">
        <v>11</v>
      </c>
      <c r="J31" s="30" t="s">
        <v>100</v>
      </c>
    </row>
    <row r="32" spans="1:10" s="9" customFormat="1" ht="83.25" thickBot="1" x14ac:dyDescent="0.25">
      <c r="A32" s="5" t="s">
        <v>45</v>
      </c>
      <c r="B32" s="2" t="s">
        <v>83</v>
      </c>
      <c r="C32" s="2" t="s">
        <v>59</v>
      </c>
      <c r="D32" s="2" t="s">
        <v>11</v>
      </c>
      <c r="E32" s="7">
        <f t="shared" si="1"/>
        <v>45</v>
      </c>
      <c r="F32" s="8">
        <v>15</v>
      </c>
      <c r="G32" s="8">
        <f t="shared" si="2"/>
        <v>15</v>
      </c>
      <c r="H32" s="8">
        <f t="shared" si="2"/>
        <v>15</v>
      </c>
      <c r="I32" s="28" t="s">
        <v>11</v>
      </c>
      <c r="J32" s="30" t="s">
        <v>100</v>
      </c>
    </row>
    <row r="33" spans="1:11" ht="83.25" thickBot="1" x14ac:dyDescent="0.3">
      <c r="A33" s="5" t="s">
        <v>46</v>
      </c>
      <c r="B33" s="2" t="s">
        <v>84</v>
      </c>
      <c r="C33" s="2" t="s">
        <v>59</v>
      </c>
      <c r="D33" s="2" t="s">
        <v>11</v>
      </c>
      <c r="E33" s="7">
        <f t="shared" si="1"/>
        <v>16</v>
      </c>
      <c r="F33" s="8">
        <v>12</v>
      </c>
      <c r="G33" s="8">
        <v>2</v>
      </c>
      <c r="H33" s="8">
        <v>2</v>
      </c>
      <c r="I33" s="28" t="s">
        <v>11</v>
      </c>
      <c r="J33" s="31">
        <v>41699</v>
      </c>
    </row>
    <row r="34" spans="1:11" s="9" customFormat="1" ht="83.25" thickBot="1" x14ac:dyDescent="0.25">
      <c r="A34" s="5" t="s">
        <v>47</v>
      </c>
      <c r="B34" s="2" t="s">
        <v>85</v>
      </c>
      <c r="C34" s="2" t="s">
        <v>59</v>
      </c>
      <c r="D34" s="2" t="s">
        <v>11</v>
      </c>
      <c r="E34" s="7">
        <f t="shared" si="1"/>
        <v>78</v>
      </c>
      <c r="F34" s="8">
        <v>26</v>
      </c>
      <c r="G34" s="8">
        <v>26</v>
      </c>
      <c r="H34" s="8">
        <v>26</v>
      </c>
      <c r="I34" s="28" t="s">
        <v>11</v>
      </c>
      <c r="J34" s="30" t="s">
        <v>100</v>
      </c>
    </row>
    <row r="35" spans="1:11" s="9" customFormat="1" ht="83.25" thickBot="1" x14ac:dyDescent="0.25">
      <c r="A35" s="5" t="s">
        <v>48</v>
      </c>
      <c r="B35" s="2" t="s">
        <v>86</v>
      </c>
      <c r="C35" s="2" t="s">
        <v>59</v>
      </c>
      <c r="D35" s="2" t="s">
        <v>11</v>
      </c>
      <c r="E35" s="7">
        <f t="shared" si="1"/>
        <v>90</v>
      </c>
      <c r="F35" s="8">
        <v>30</v>
      </c>
      <c r="G35" s="8">
        <v>30</v>
      </c>
      <c r="H35" s="8">
        <v>30</v>
      </c>
      <c r="I35" s="28" t="s">
        <v>11</v>
      </c>
      <c r="J35" s="30" t="s">
        <v>99</v>
      </c>
    </row>
    <row r="36" spans="1:11" s="9" customFormat="1" ht="83.25" thickBot="1" x14ac:dyDescent="0.25">
      <c r="A36" s="5" t="s">
        <v>49</v>
      </c>
      <c r="B36" s="2" t="s">
        <v>87</v>
      </c>
      <c r="C36" s="2" t="s">
        <v>59</v>
      </c>
      <c r="D36" s="2" t="s">
        <v>11</v>
      </c>
      <c r="E36" s="7">
        <f t="shared" si="1"/>
        <v>378</v>
      </c>
      <c r="F36" s="8">
        <f>(10500*12)/1000</f>
        <v>126</v>
      </c>
      <c r="G36" s="8">
        <f>F36</f>
        <v>126</v>
      </c>
      <c r="H36" s="8">
        <f>F36</f>
        <v>126</v>
      </c>
      <c r="I36" s="28" t="s">
        <v>11</v>
      </c>
      <c r="J36" s="30" t="s">
        <v>100</v>
      </c>
    </row>
    <row r="37" spans="1:11" s="9" customFormat="1" ht="83.25" thickBot="1" x14ac:dyDescent="0.25">
      <c r="A37" s="5" t="s">
        <v>97</v>
      </c>
      <c r="B37" s="2" t="s">
        <v>88</v>
      </c>
      <c r="C37" s="2" t="s">
        <v>59</v>
      </c>
      <c r="D37" s="2" t="s">
        <v>11</v>
      </c>
      <c r="E37" s="7">
        <f t="shared" si="1"/>
        <v>180</v>
      </c>
      <c r="F37" s="8">
        <v>60</v>
      </c>
      <c r="G37" s="8">
        <v>60</v>
      </c>
      <c r="H37" s="8">
        <v>60</v>
      </c>
      <c r="I37" s="28" t="s">
        <v>11</v>
      </c>
      <c r="J37" s="30" t="s">
        <v>103</v>
      </c>
    </row>
    <row r="38" spans="1:11" s="9" customFormat="1" ht="17.25" thickBot="1" x14ac:dyDescent="0.25">
      <c r="A38" s="45" t="s">
        <v>25</v>
      </c>
      <c r="B38" s="45"/>
      <c r="C38" s="45"/>
      <c r="D38" s="45"/>
      <c r="E38" s="45"/>
      <c r="F38" s="45"/>
      <c r="G38" s="45"/>
      <c r="H38" s="45"/>
      <c r="I38" s="45"/>
    </row>
    <row r="39" spans="1:11" s="9" customFormat="1" ht="83.25" thickBot="1" x14ac:dyDescent="0.25">
      <c r="A39" s="5" t="s">
        <v>23</v>
      </c>
      <c r="B39" s="2" t="s">
        <v>89</v>
      </c>
      <c r="C39" s="2" t="s">
        <v>59</v>
      </c>
      <c r="D39" s="2" t="s">
        <v>9</v>
      </c>
      <c r="E39" s="7">
        <f t="shared" si="1"/>
        <v>160</v>
      </c>
      <c r="F39" s="8">
        <v>80</v>
      </c>
      <c r="G39" s="8">
        <v>80</v>
      </c>
      <c r="H39" s="8">
        <v>0</v>
      </c>
      <c r="I39" s="28" t="s">
        <v>9</v>
      </c>
      <c r="J39" s="30" t="s">
        <v>104</v>
      </c>
      <c r="K39" s="17"/>
    </row>
    <row r="40" spans="1:11" ht="17.25" thickBot="1" x14ac:dyDescent="0.3">
      <c r="A40" s="47" t="s">
        <v>26</v>
      </c>
      <c r="B40" s="47"/>
      <c r="C40" s="47"/>
      <c r="D40" s="47"/>
      <c r="E40" s="47"/>
      <c r="F40" s="47"/>
      <c r="G40" s="47"/>
      <c r="H40" s="47"/>
      <c r="I40" s="47"/>
    </row>
    <row r="41" spans="1:11" ht="83.25" thickBot="1" x14ac:dyDescent="0.3">
      <c r="A41" s="5" t="s">
        <v>27</v>
      </c>
      <c r="B41" s="2" t="s">
        <v>90</v>
      </c>
      <c r="C41" s="2" t="s">
        <v>59</v>
      </c>
      <c r="D41" s="2" t="s">
        <v>11</v>
      </c>
      <c r="E41" s="7">
        <f t="shared" si="1"/>
        <v>1635</v>
      </c>
      <c r="F41" s="8">
        <v>545</v>
      </c>
      <c r="G41" s="8">
        <v>545</v>
      </c>
      <c r="H41" s="8">
        <v>545</v>
      </c>
      <c r="I41" s="28" t="s">
        <v>11</v>
      </c>
      <c r="J41" s="33" t="s">
        <v>99</v>
      </c>
    </row>
    <row r="42" spans="1:11" ht="83.25" thickBot="1" x14ac:dyDescent="0.3">
      <c r="A42" s="5" t="s">
        <v>28</v>
      </c>
      <c r="B42" s="2" t="s">
        <v>91</v>
      </c>
      <c r="C42" s="2" t="s">
        <v>59</v>
      </c>
      <c r="D42" s="2" t="s">
        <v>11</v>
      </c>
      <c r="E42" s="7">
        <f t="shared" si="1"/>
        <v>500</v>
      </c>
      <c r="F42" s="10">
        <v>300</v>
      </c>
      <c r="G42" s="10">
        <v>100</v>
      </c>
      <c r="H42" s="10">
        <f>G42</f>
        <v>100</v>
      </c>
      <c r="I42" s="28" t="s">
        <v>11</v>
      </c>
      <c r="J42" s="31">
        <v>41671</v>
      </c>
    </row>
    <row r="43" spans="1:11" ht="17.25" thickBot="1" x14ac:dyDescent="0.3">
      <c r="A43" s="47" t="s">
        <v>32</v>
      </c>
      <c r="B43" s="47"/>
      <c r="C43" s="47"/>
      <c r="D43" s="47"/>
      <c r="E43" s="47"/>
      <c r="F43" s="47"/>
      <c r="G43" s="47"/>
      <c r="H43" s="47"/>
      <c r="I43" s="47"/>
    </row>
    <row r="44" spans="1:11" ht="83.25" thickBot="1" x14ac:dyDescent="0.3">
      <c r="A44" s="5" t="s">
        <v>29</v>
      </c>
      <c r="B44" s="2" t="s">
        <v>92</v>
      </c>
      <c r="C44" s="2" t="s">
        <v>59</v>
      </c>
      <c r="D44" s="2" t="s">
        <v>11</v>
      </c>
      <c r="E44" s="7">
        <f t="shared" si="1"/>
        <v>45</v>
      </c>
      <c r="F44" s="10">
        <v>15</v>
      </c>
      <c r="G44" s="10">
        <v>15</v>
      </c>
      <c r="H44" s="10">
        <v>15</v>
      </c>
      <c r="I44" s="2" t="s">
        <v>11</v>
      </c>
      <c r="J44" s="33" t="s">
        <v>99</v>
      </c>
    </row>
    <row r="45" spans="1:11" ht="83.25" thickBot="1" x14ac:dyDescent="0.3">
      <c r="A45" s="5" t="s">
        <v>30</v>
      </c>
      <c r="B45" s="2" t="s">
        <v>93</v>
      </c>
      <c r="C45" s="2" t="s">
        <v>59</v>
      </c>
      <c r="D45" s="2" t="s">
        <v>14</v>
      </c>
      <c r="E45" s="7">
        <f t="shared" si="1"/>
        <v>180</v>
      </c>
      <c r="F45" s="10">
        <v>60</v>
      </c>
      <c r="G45" s="10">
        <v>60</v>
      </c>
      <c r="H45" s="10">
        <v>60</v>
      </c>
      <c r="I45" s="28" t="s">
        <v>14</v>
      </c>
      <c r="J45" s="33" t="s">
        <v>99</v>
      </c>
    </row>
    <row r="46" spans="1:11" ht="17.25" thickBot="1" x14ac:dyDescent="0.3">
      <c r="A46" s="47" t="s">
        <v>31</v>
      </c>
      <c r="B46" s="47"/>
      <c r="C46" s="47"/>
      <c r="D46" s="47"/>
      <c r="E46" s="47"/>
      <c r="F46" s="47"/>
      <c r="G46" s="47"/>
      <c r="H46" s="47"/>
      <c r="I46" s="47"/>
    </row>
    <row r="47" spans="1:11" ht="83.25" thickBot="1" x14ac:dyDescent="0.3">
      <c r="A47" s="5" t="s">
        <v>33</v>
      </c>
      <c r="B47" s="2" t="s">
        <v>94</v>
      </c>
      <c r="C47" s="2" t="s">
        <v>59</v>
      </c>
      <c r="D47" s="2" t="s">
        <v>11</v>
      </c>
      <c r="E47" s="7">
        <f t="shared" si="1"/>
        <v>144</v>
      </c>
      <c r="F47" s="8">
        <v>48</v>
      </c>
      <c r="G47" s="8">
        <v>48</v>
      </c>
      <c r="H47" s="8">
        <v>48</v>
      </c>
      <c r="I47" s="28" t="s">
        <v>11</v>
      </c>
      <c r="J47" s="31">
        <v>41730</v>
      </c>
    </row>
    <row r="48" spans="1:11" ht="83.25" thickBot="1" x14ac:dyDescent="0.3">
      <c r="A48" s="5" t="s">
        <v>34</v>
      </c>
      <c r="B48" s="2" t="s">
        <v>95</v>
      </c>
      <c r="C48" s="2" t="s">
        <v>59</v>
      </c>
      <c r="D48" s="2" t="s">
        <v>11</v>
      </c>
      <c r="E48" s="7">
        <f t="shared" si="1"/>
        <v>408</v>
      </c>
      <c r="F48" s="8">
        <v>136</v>
      </c>
      <c r="G48" s="8">
        <v>136</v>
      </c>
      <c r="H48" s="8">
        <v>136</v>
      </c>
      <c r="I48" s="28" t="s">
        <v>11</v>
      </c>
      <c r="J48" s="31">
        <v>41730</v>
      </c>
    </row>
    <row r="49" spans="1:9" x14ac:dyDescent="0.25">
      <c r="A49" s="48" t="s">
        <v>35</v>
      </c>
      <c r="B49" s="48"/>
      <c r="C49" s="48"/>
      <c r="D49" s="48"/>
      <c r="E49" s="11">
        <f>F49+G49+H49</f>
        <v>8471.25</v>
      </c>
      <c r="F49" s="11">
        <f>SUM(F8:F48)</f>
        <v>3232.1500000000005</v>
      </c>
      <c r="G49" s="11">
        <f>SUM(G8:G48)</f>
        <v>2659.55</v>
      </c>
      <c r="H49" s="11">
        <f>SUM(H8:H48)</f>
        <v>2579.5500000000002</v>
      </c>
      <c r="I49" s="2"/>
    </row>
    <row r="50" spans="1:9" x14ac:dyDescent="0.25">
      <c r="A50" s="46"/>
      <c r="B50" s="46"/>
      <c r="C50" s="17"/>
      <c r="D50" s="18"/>
      <c r="E50" s="19"/>
      <c r="F50" s="18"/>
      <c r="G50" s="18"/>
      <c r="H50" s="18"/>
      <c r="I50" s="18"/>
    </row>
    <row r="51" spans="1:9" x14ac:dyDescent="0.25">
      <c r="A51" s="20"/>
      <c r="B51" s="21"/>
      <c r="C51" s="22"/>
      <c r="D51" s="21"/>
      <c r="E51" s="23"/>
      <c r="F51" s="21"/>
      <c r="G51" s="21"/>
      <c r="H51" s="24"/>
      <c r="I51" s="21"/>
    </row>
    <row r="53" spans="1:9" x14ac:dyDescent="0.25">
      <c r="G53" s="14"/>
    </row>
    <row r="54" spans="1:9" x14ac:dyDescent="0.25">
      <c r="E54" s="14" t="s">
        <v>52</v>
      </c>
      <c r="F54" s="16">
        <f>F24+F23+F22+F21+F14+F10</f>
        <v>361.27</v>
      </c>
      <c r="G54" s="16">
        <f t="shared" ref="G54:H54" si="3">G24+G23+G22+G21+G14+G10</f>
        <v>361.27</v>
      </c>
      <c r="H54" s="16">
        <f t="shared" si="3"/>
        <v>361.27</v>
      </c>
    </row>
    <row r="55" spans="1:9" x14ac:dyDescent="0.25">
      <c r="E55" s="1" t="s">
        <v>53</v>
      </c>
      <c r="F55" s="16">
        <f>F27+F26+F25+F20+F13+F9</f>
        <v>218.08</v>
      </c>
      <c r="G55" s="16">
        <f t="shared" ref="G55:H55" si="4">G27+G26+G25+G20+G13+G9</f>
        <v>218.08</v>
      </c>
      <c r="H55" s="16">
        <f t="shared" si="4"/>
        <v>218.08</v>
      </c>
    </row>
    <row r="56" spans="1:9" x14ac:dyDescent="0.25">
      <c r="F56" s="1">
        <f>SUBTOTAL(9,F54:F55)</f>
        <v>579.35</v>
      </c>
    </row>
  </sheetData>
  <mergeCells count="25">
    <mergeCell ref="A5:I5"/>
    <mergeCell ref="A6:I6"/>
    <mergeCell ref="A11:I11"/>
    <mergeCell ref="A1:I1"/>
    <mergeCell ref="A2:A4"/>
    <mergeCell ref="B2:B4"/>
    <mergeCell ref="C2:C4"/>
    <mergeCell ref="D2:D4"/>
    <mergeCell ref="E2:H2"/>
    <mergeCell ref="E3:E4"/>
    <mergeCell ref="F3:H3"/>
    <mergeCell ref="I2:I4"/>
    <mergeCell ref="A17:I17"/>
    <mergeCell ref="A50:B50"/>
    <mergeCell ref="A43:I43"/>
    <mergeCell ref="A46:I46"/>
    <mergeCell ref="A49:D49"/>
    <mergeCell ref="A38:I38"/>
    <mergeCell ref="A40:I40"/>
    <mergeCell ref="J28:J29"/>
    <mergeCell ref="J8:J10"/>
    <mergeCell ref="J12:J14"/>
    <mergeCell ref="J15:J16"/>
    <mergeCell ref="J18:J21"/>
    <mergeCell ref="J23:J26"/>
  </mergeCells>
  <printOptions gridLines="1"/>
  <pageMargins left="0.78740157480314965" right="0.39370078740157483" top="1.1811023622047245" bottom="0.98425196850393704" header="0.31496062992125984" footer="0.31496062992125984"/>
  <pageSetup paperSize="9" scale="75" orientation="landscape" r:id="rId1"/>
  <rowBreaks count="4" manualBreakCount="4">
    <brk id="15" max="8" man="1"/>
    <brk id="23" max="8" man="1"/>
    <brk id="32" max="8" man="1"/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Основные мероприятия</vt:lpstr>
      <vt:lpstr>'Основные мероприятия'!Заголовки_для_печати</vt:lpstr>
      <vt:lpstr>'Основные мероприятия'!Область_печати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Сергей</cp:lastModifiedBy>
  <cp:lastPrinted>2013-12-10T04:54:26Z</cp:lastPrinted>
  <dcterms:created xsi:type="dcterms:W3CDTF">1996-10-08T23:32:33Z</dcterms:created>
  <dcterms:modified xsi:type="dcterms:W3CDTF">2013-12-10T05:36:13Z</dcterms:modified>
</cp:coreProperties>
</file>