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Сафина\Сектор финансов\ПРОГРАММЫ\2023\15 Доступная среда\МП\43-п от 30.01.2023 - копия!!!\"/>
    </mc:Choice>
  </mc:AlternateContent>
  <bookViews>
    <workbookView xWindow="0" yWindow="0" windowWidth="21570" windowHeight="8145" tabRatio="827" activeTab="1"/>
  </bookViews>
  <sheets>
    <sheet name="Таблица 2" sheetId="4" r:id="rId1"/>
    <sheet name="Таблица 3" sheetId="5" r:id="rId2"/>
    <sheet name="Таблица 4" sheetId="6" r:id="rId3"/>
    <sheet name="Таблица 5" sheetId="7" r:id="rId4"/>
    <sheet name="Таблица 6" sheetId="8" r:id="rId5"/>
    <sheet name="Таблица 7" sheetId="9" r:id="rId6"/>
    <sheet name="Таблица 8" sheetId="10" r:id="rId7"/>
  </sheets>
  <definedNames>
    <definedName name="_xlnm.Print_Titles" localSheetId="0">'Таблица 2'!$5:$8</definedName>
    <definedName name="Картриджи">#REF!</definedName>
    <definedName name="_xlnm.Print_Area" localSheetId="0">'Таблица 2'!$A$1:$K$79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70" i="4" l="1"/>
  <c r="F57" i="4"/>
  <c r="F41" i="4"/>
  <c r="F42" i="4"/>
  <c r="F43" i="4"/>
  <c r="E43" i="4" s="1"/>
  <c r="G41" i="4"/>
  <c r="G42" i="4"/>
  <c r="G43" i="4"/>
  <c r="H41" i="4"/>
  <c r="H42" i="4"/>
  <c r="H43" i="4"/>
  <c r="I41" i="4"/>
  <c r="I42" i="4"/>
  <c r="I43" i="4"/>
  <c r="J41" i="4"/>
  <c r="J42" i="4"/>
  <c r="J43" i="4"/>
  <c r="K41" i="4"/>
  <c r="K42" i="4"/>
  <c r="K43" i="4"/>
  <c r="E41" i="4"/>
  <c r="E42" i="4"/>
  <c r="F44" i="4"/>
  <c r="E44" i="4"/>
  <c r="G31" i="4"/>
  <c r="H31" i="4"/>
  <c r="I31" i="4"/>
  <c r="J31" i="4"/>
  <c r="K31" i="4"/>
  <c r="F31" i="4"/>
  <c r="G27" i="4"/>
  <c r="H27" i="4"/>
  <c r="I27" i="4"/>
  <c r="J27" i="4"/>
  <c r="K27" i="4"/>
  <c r="F27" i="4"/>
  <c r="E27" i="4" s="1"/>
  <c r="H21" i="4"/>
  <c r="F15" i="4"/>
  <c r="E21" i="4"/>
  <c r="E23" i="4"/>
  <c r="E24" i="4"/>
  <c r="E25" i="4"/>
  <c r="E26" i="4"/>
  <c r="E22" i="4"/>
  <c r="E15" i="4"/>
  <c r="H19" i="4" l="1"/>
  <c r="E19" i="4"/>
  <c r="H13" i="4" l="1"/>
  <c r="K15" i="4" l="1"/>
  <c r="G57" i="4" l="1"/>
  <c r="I70" i="4"/>
  <c r="J70" i="4"/>
  <c r="K70" i="4"/>
  <c r="I64" i="4"/>
  <c r="I57" i="4" s="1"/>
  <c r="J64" i="4"/>
  <c r="K64" i="4"/>
  <c r="H64" i="4"/>
  <c r="J57" i="4" l="1"/>
  <c r="H57" i="4"/>
  <c r="E57" i="4" s="1"/>
  <c r="K57" i="4"/>
  <c r="E71" i="4"/>
  <c r="E70" i="4"/>
  <c r="E65" i="4"/>
  <c r="K72" i="4"/>
  <c r="K66" i="4"/>
  <c r="K60" i="4"/>
  <c r="K54" i="4"/>
  <c r="K47" i="4"/>
  <c r="K34" i="4"/>
  <c r="K32" i="4"/>
  <c r="K45" i="4" s="1"/>
  <c r="K44" i="4"/>
  <c r="K30" i="4"/>
  <c r="K56" i="4" s="1"/>
  <c r="K29" i="4"/>
  <c r="K55" i="4" s="1"/>
  <c r="K9" i="4"/>
  <c r="K40" i="4" l="1"/>
  <c r="K58" i="4"/>
  <c r="K53" i="4" s="1"/>
  <c r="G19" i="4"/>
  <c r="G13" i="4" l="1"/>
  <c r="F64" i="4" l="1"/>
  <c r="E64" i="4" l="1"/>
  <c r="E39" i="4"/>
  <c r="E38" i="4"/>
  <c r="E37" i="4"/>
  <c r="E36" i="4"/>
  <c r="E35" i="4"/>
  <c r="J34" i="4"/>
  <c r="I34" i="4"/>
  <c r="H34" i="4"/>
  <c r="G34" i="4"/>
  <c r="F34" i="4"/>
  <c r="E34" i="4" l="1"/>
  <c r="G60" i="4" l="1"/>
  <c r="H60" i="4" l="1"/>
  <c r="I60" i="4"/>
  <c r="J60" i="4"/>
  <c r="F13" i="4" l="1"/>
  <c r="E13" i="4" s="1"/>
  <c r="F60" i="4" l="1"/>
  <c r="E60" i="4" s="1"/>
  <c r="F76" i="4"/>
  <c r="E76" i="4" l="1"/>
  <c r="E77" i="4"/>
  <c r="J72" i="4" l="1"/>
  <c r="I72" i="4"/>
  <c r="H72" i="4"/>
  <c r="G72" i="4"/>
  <c r="F72" i="4"/>
  <c r="J66" i="4"/>
  <c r="I66" i="4"/>
  <c r="H66" i="4"/>
  <c r="G66" i="4"/>
  <c r="F66" i="4"/>
  <c r="E75" i="4"/>
  <c r="E74" i="4"/>
  <c r="E73" i="4"/>
  <c r="E69" i="4"/>
  <c r="E68" i="4"/>
  <c r="E67" i="4"/>
  <c r="E16" i="4"/>
  <c r="E63" i="4"/>
  <c r="E62" i="4"/>
  <c r="E61" i="4"/>
  <c r="J44" i="4"/>
  <c r="I44" i="4"/>
  <c r="H44" i="4"/>
  <c r="G44" i="4"/>
  <c r="E31" i="4" l="1"/>
  <c r="F40" i="4"/>
  <c r="E40" i="4" s="1"/>
  <c r="E72" i="4"/>
  <c r="E66" i="4"/>
  <c r="J32" i="4"/>
  <c r="J45" i="4" s="1"/>
  <c r="I32" i="4"/>
  <c r="I45" i="4" s="1"/>
  <c r="I40" i="4" s="1"/>
  <c r="H32" i="4"/>
  <c r="H45" i="4" s="1"/>
  <c r="H40" i="4" s="1"/>
  <c r="G32" i="4"/>
  <c r="G45" i="4" s="1"/>
  <c r="G40" i="4" s="1"/>
  <c r="F32" i="4"/>
  <c r="E45" i="4" l="1"/>
  <c r="J40" i="4"/>
  <c r="E32" i="4"/>
  <c r="E10" i="4"/>
  <c r="E11" i="4"/>
  <c r="E12" i="4"/>
  <c r="E14" i="4"/>
  <c r="E9" i="4" l="1"/>
  <c r="H9" i="4"/>
  <c r="F9" i="4"/>
  <c r="G9" i="4" l="1"/>
  <c r="F30" i="4" l="1"/>
  <c r="G30" i="4"/>
  <c r="G56" i="4" s="1"/>
  <c r="H30" i="4"/>
  <c r="H56" i="4" s="1"/>
  <c r="I30" i="4"/>
  <c r="I56" i="4" s="1"/>
  <c r="J30" i="4"/>
  <c r="J56" i="4" s="1"/>
  <c r="F29" i="4"/>
  <c r="F55" i="4" s="1"/>
  <c r="G29" i="4"/>
  <c r="G55" i="4" s="1"/>
  <c r="H29" i="4"/>
  <c r="H55" i="4" s="1"/>
  <c r="I29" i="4"/>
  <c r="I55" i="4" s="1"/>
  <c r="J29" i="4"/>
  <c r="J55" i="4" s="1"/>
  <c r="J58" i="4"/>
  <c r="H54" i="4"/>
  <c r="I54" i="4"/>
  <c r="J54" i="4"/>
  <c r="E49" i="4"/>
  <c r="E50" i="4"/>
  <c r="E51" i="4"/>
  <c r="E52" i="4"/>
  <c r="E48" i="4"/>
  <c r="F47" i="4"/>
  <c r="G47" i="4"/>
  <c r="H47" i="4"/>
  <c r="I47" i="4"/>
  <c r="J47" i="4"/>
  <c r="E17" i="4"/>
  <c r="E18" i="4"/>
  <c r="E20" i="4"/>
  <c r="G15" i="4"/>
  <c r="H15" i="4"/>
  <c r="I15" i="4"/>
  <c r="J15" i="4"/>
  <c r="I9" i="4"/>
  <c r="J9" i="4"/>
  <c r="E58" i="4" l="1"/>
  <c r="E30" i="4"/>
  <c r="F56" i="4"/>
  <c r="J53" i="4"/>
  <c r="I53" i="4"/>
  <c r="H53" i="4"/>
  <c r="E29" i="4"/>
  <c r="E47" i="4"/>
  <c r="F28" i="4" l="1"/>
  <c r="G28" i="4"/>
  <c r="E28" i="4" l="1"/>
  <c r="F54" i="4"/>
  <c r="F53" i="4" s="1"/>
  <c r="G54" i="4"/>
  <c r="G53" i="4" s="1"/>
  <c r="E53" i="4" l="1"/>
  <c r="E54" i="4"/>
  <c r="E55" i="4" l="1"/>
  <c r="E56" i="4"/>
</calcChain>
</file>

<file path=xl/sharedStrings.xml><?xml version="1.0" encoding="utf-8"?>
<sst xmlns="http://schemas.openxmlformats.org/spreadsheetml/2006/main" count="185" uniqueCount="111">
  <si>
    <t>всего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</si>
  <si>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</si>
  <si>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</si>
  <si>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</si>
  <si>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</si>
  <si>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</si>
  <si>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</si>
  <si>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</si>
  <si>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</si>
  <si>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</si>
  <si>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</si>
  <si>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федеральный  бюджет</t>
  </si>
  <si>
    <t>2.</t>
  </si>
  <si>
    <t>1.</t>
  </si>
  <si>
    <t xml:space="preserve">Ответственный исполнитель МУ "Администрация гп.Пойковский"  </t>
  </si>
  <si>
    <t>Соисполнитель МКУ "Служба ЖКХ и благоустройства гп.Пойковский"</t>
  </si>
  <si>
    <t xml:space="preserve">2021 </t>
  </si>
  <si>
    <t>2022</t>
  </si>
  <si>
    <t xml:space="preserve">2023 </t>
  </si>
  <si>
    <t>2024</t>
  </si>
  <si>
    <t>Процессная часть</t>
  </si>
  <si>
    <t>Проектная часть</t>
  </si>
  <si>
    <t>Инвестиции в объекты муниципальной собственности</t>
  </si>
  <si>
    <t>Прочие расходы</t>
  </si>
  <si>
    <t>Распределение финансовых ресурсов муниципальной программы</t>
  </si>
  <si>
    <t>№
структурного элемента (основного мероприятия)</t>
  </si>
  <si>
    <t>Структурный элемент (основное мероприятие) муниципальной программы</t>
  </si>
  <si>
    <t>в том числе</t>
  </si>
  <si>
    <t>№ структурного элемента (основного мероприятия)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</si>
  <si>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</si>
  <si>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</si>
  <si>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</si>
  <si>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Задача 1: "Формирование условий для беспрепятственного доступа инвалидов и других маломобильных групп населения к приоритетным объектам и услугам"</t>
  </si>
  <si>
    <t>Задача 2: "Создание условий для безбарьерного участия инвалидов и других маломобильных групп населения в социальной и культурной жизни"</t>
  </si>
  <si>
    <t>Задача 3: "Доля благоустроенных территорий к общей площади территорий городского поселения Пойковский"</t>
  </si>
  <si>
    <t>Обеспечение выполнения комплекса мероприятий по повышению уровня доступности приоритетных объектов.</t>
  </si>
  <si>
    <t>Компенсационные мероприятия для обеспечения доступности здания для инвалидов и других лиц с ограничениями здоровья</t>
  </si>
  <si>
    <t>Таблица 3</t>
  </si>
  <si>
    <t>Перечень структурных элементов (основных мероприятий) муниципальной программы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</si>
  <si>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</si>
  <si>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</si>
  <si>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</si>
  <si>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</si>
  <si>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</si>
  <si>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</si>
  <si>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</si>
  <si>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</si>
  <si>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</si>
  <si>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</si>
  <si>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</si>
  <si>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2023 год</t>
  </si>
  <si>
    <t>2024 год</t>
  </si>
  <si>
    <t>Таблица 5</t>
  </si>
  <si>
    <t>Перечень объектов капитального строительства</t>
  </si>
  <si>
    <t>№ п/п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</si>
  <si>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</si>
  <si>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</si>
  <si>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</si>
  <si>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</si>
  <si>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</si>
  <si>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</si>
  <si>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</si>
  <si>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</si>
  <si>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</si>
  <si>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</si>
  <si>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</si>
  <si>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</si>
  <si>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</si>
  <si>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</si>
  <si>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</si>
  <si>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</si>
  <si>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</si>
  <si>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</si>
  <si>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</si>
  <si>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</si>
  <si>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</si>
  <si>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</si>
  <si>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</si>
  <si>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</si>
  <si>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</si>
  <si>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</si>
  <si>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действия муниципальной программы</t>
  </si>
  <si>
    <t>2021 г.</t>
  </si>
  <si>
    <t>2022 г.</t>
  </si>
  <si>
    <t>2023 г.</t>
  </si>
  <si>
    <t>2024 г.</t>
  </si>
  <si>
    <t>Наименование объекта (инвестиционного проекта)</t>
  </si>
  <si>
    <t>Наименование инвестиционного проекта</t>
  </si>
  <si>
    <t>Расходы на оснащение учреждений культуры современным специальным, в том числе реабилитационным, компьютерным оборудованием для обеспечения доступности учреждений для инвалидов и других групп населения с ограниченными возможностями здоровья</t>
  </si>
  <si>
    <t xml:space="preserve">Расходы на приобретение и обслуживание  подъемной платформы, специализированного оборудования, вспомогательных средств и приспособлений для различных категорий инвалидов и других маломобильных групп населения приоритетных объектов социальной и культурной инфраструктуры.  </t>
  </si>
  <si>
    <t xml:space="preserve">бюджет поселения </t>
  </si>
  <si>
    <t>2026-2030</t>
  </si>
  <si>
    <t>2025</t>
  </si>
  <si>
    <t>реализуемых объектов на 2023 год и плановый период 2024-2025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</si>
  <si>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Осток стоимости на 01.01.2023</t>
  </si>
  <si>
    <t>2025 год</t>
  </si>
  <si>
    <t>2026-2030 гг.</t>
  </si>
  <si>
    <t>2025 г.</t>
  </si>
  <si>
    <t>3</t>
  </si>
  <si>
    <t>3.</t>
  </si>
  <si>
    <t xml:space="preserve">Формирование доступности жилых помещений (в соответствии
с оптимальным перечнем) и общего имущества в многоквартирном доме, в котором расположены жилые помещения для инвалидов и других маломобильных групп населения </t>
  </si>
  <si>
    <t xml:space="preserve">Расходы на оборудование, дооборудование, адаптацию жилых помещений (в соответствии с оптимальным перечнем) и общего имущества в многоквартирном доме, посредством сооружения пандусов, поручней, входных групп, лифтов, обустройства территорий, подъездных путей, санитарных узлов, ванных комнат, установки специализированного оборудования, вспомогательных средств и приспособлений для различных категорий инвалидов, в том числе инвалидов, передвигающихся в креслах-колясках, инвалидов с нарушениями функций опорно-двигательного аппарата, инвалидов по зрению, слуху </t>
  </si>
  <si>
    <t>МУ "Администрация гп.Пойковский" МКУ "Служба ЖКХ и благоустройства гп.Пойковский"</t>
  </si>
  <si>
    <t>МУ "Администрация гп.Пойковский" МКУ "Служба ЖКХ и благоустройства гп.Пойковский", ПМБУ ЦКиД "РОДНИКИ"</t>
  </si>
  <si>
    <t>Соисполнитель ПМБУ ЦКиД "РОДНИКИ" *</t>
  </si>
  <si>
    <t>* - На основании распоряжения Администрации городского поселения Пойковский от 17.10.2022 № 890-р «О ликвидации Пойковского муниципального бюджетного учреждения центр культуры и досуга «РОДНИКИ» с 01.01.2023 учреждение ликвидировано. На основании соглашения от 06.12.2022 № 227 «О передаче осуществления части полномочий Администрации городского поселения Пойковский по решению вопросов местного значения администрации Нефтеюганского района на 2023-2025 годы» полномочия по развитию культуры переданы на уровень Нефтеюганского района, уполномоченный орган Департамент культуры и спорта администрации Нефтеюганского района.</t>
  </si>
  <si>
    <t>Основное мероприятие "Обеспечение выполнения комплекса мероприятий по повышению уровня доступности приоритетных объектов" (показатель № 1)</t>
  </si>
  <si>
    <t>Основное мероприятие "Компенсационные мероприятия для обеспечения доступности здания для инвалидов и других лиц с ограничениями здоровья" (показатель № 1)</t>
  </si>
  <si>
    <t>Основное мероприятие "Формирование доступности жилых помещений (в соответствии
с оптимальным перечнем) и общего имущества в многоквартирном доме, в котором расположены жилые помещения для инвалидов и других маломобильных групп населения" (показатель № 2, 3)</t>
  </si>
  <si>
    <t>Цель 1: "Повышение уровня доступности к приоритетным объектам, услугам и приспособлению жилых помещений и мест общего пользования для инвалидов и других маломобильных групп населения"</t>
  </si>
  <si>
    <t>Задача 4: "Приспособление жилых помещений и общего имущества в многоквартирных домах под потребности инвалидов"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</si>
</sst>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000\ _₽_-;\-* #,##0.00\ _₽_-;_-* &quot;-&quot;??\ _₽_-;_-@_-"/>
    <numFmt numFmtId="165" formatCode="_-* #,##0.00000\ _₽_-;\-* #,##0.00000\ _₽_-;_-* &quot;-&quot;?????\ _₽_-;_-@_-"/>
    <numFmt numFmtId="166" formatCode="#,##0.0"/>
  </numFmts>
  <fonts count="25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  <font>
      <sz val="8"/>
      <name val="Arial"/>
      <family val="2"/>
      <charset val="204"/>
    </font>
    <font>
      <sz val="13"/>
      <color rgb="FFFF0000"/>
      <name val="Arial"/>
      <family val="2"/>
      <charset val="204"/>
    </font>
    <font>
      <sz val="13"/>
      <name val="Times New Roman"/>
      <family val="1"/>
      <charset val="204"/>
    </font>
    <font>
      <sz val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136">
    <xf numFmtId="0" fontId="0" fillId="0" borderId="0" xfId="0"/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vertical="center" wrapText="1"/>
    </xf>
    <xf numFmtId="49" fontId="2" fillId="0" borderId="0" xfId="0" applyNumberFormat="1" applyFont="1" applyAlignment="1" applyProtection="1">
      <alignment vertical="top" wrapText="1"/>
    </xf>
    <xf numFmtId="0" fontId="6" fillId="0" borderId="0" xfId="0" applyFont="1" applyAlignment="1" applyProtection="1">
      <alignment vertical="center" wrapText="1"/>
    </xf>
    <xf numFmtId="49" fontId="7" fillId="0" borderId="0" xfId="0" applyNumberFormat="1" applyFont="1" applyAlignment="1" applyProtection="1">
      <alignment vertical="top" wrapText="1"/>
    </xf>
    <xf numFmtId="49" fontId="7" fillId="0" borderId="0" xfId="0" applyNumberFormat="1" applyFont="1" applyAlignment="1" applyProtection="1">
      <alignment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9" fillId="0" borderId="8" xfId="0" applyNumberFormat="1" applyFont="1" applyBorder="1" applyAlignment="1" applyProtection="1">
      <alignment horizontal="left" vertical="top" wrapText="1"/>
    </xf>
    <xf numFmtId="164" fontId="9" fillId="0" borderId="8" xfId="0" applyNumberFormat="1" applyFont="1" applyBorder="1" applyAlignment="1" applyProtection="1">
      <alignment vertical="top" wrapText="1"/>
    </xf>
    <xf numFmtId="49" fontId="7" fillId="0" borderId="8" xfId="0" applyNumberFormat="1" applyFont="1" applyBorder="1" applyAlignment="1" applyProtection="1">
      <alignment horizontal="left" vertical="top" wrapText="1"/>
    </xf>
    <xf numFmtId="164" fontId="7" fillId="0" borderId="8" xfId="0" applyNumberFormat="1" applyFont="1" applyBorder="1" applyAlignment="1" applyProtection="1">
      <alignment vertical="top" wrapText="1"/>
    </xf>
    <xf numFmtId="49" fontId="7" fillId="0" borderId="1" xfId="0" applyNumberFormat="1" applyFont="1" applyBorder="1" applyAlignment="1" applyProtection="1">
      <alignment horizontal="left" vertical="top" wrapText="1"/>
    </xf>
    <xf numFmtId="164" fontId="7" fillId="0" borderId="1" xfId="0" applyNumberFormat="1" applyFont="1" applyBorder="1" applyAlignment="1" applyProtection="1">
      <alignment vertical="top" wrapText="1"/>
    </xf>
    <xf numFmtId="164" fontId="7" fillId="0" borderId="1" xfId="0" applyNumberFormat="1" applyFont="1" applyFill="1" applyBorder="1" applyAlignment="1" applyProtection="1">
      <alignment vertical="top" wrapText="1"/>
    </xf>
    <xf numFmtId="49" fontId="9" fillId="0" borderId="1" xfId="0" applyNumberFormat="1" applyFont="1" applyBorder="1" applyAlignment="1" applyProtection="1">
      <alignment horizontal="left" vertical="top" wrapText="1"/>
    </xf>
    <xf numFmtId="164" fontId="9" fillId="0" borderId="1" xfId="0" applyNumberFormat="1" applyFont="1" applyBorder="1" applyAlignment="1" applyProtection="1">
      <alignment vertical="top" wrapText="1"/>
    </xf>
    <xf numFmtId="49" fontId="9" fillId="2" borderId="1" xfId="0" applyNumberFormat="1" applyFont="1" applyFill="1" applyBorder="1" applyAlignment="1" applyProtection="1">
      <alignment horizontal="left" vertical="top" wrapText="1"/>
    </xf>
    <xf numFmtId="164" fontId="9" fillId="2" borderId="8" xfId="0" applyNumberFormat="1" applyFont="1" applyFill="1" applyBorder="1" applyAlignment="1" applyProtection="1">
      <alignment vertical="top" wrapText="1"/>
    </xf>
    <xf numFmtId="164" fontId="9" fillId="2" borderId="1" xfId="0" applyNumberFormat="1" applyFont="1" applyFill="1" applyBorder="1" applyAlignment="1" applyProtection="1">
      <alignment vertical="top" wrapText="1"/>
    </xf>
    <xf numFmtId="0" fontId="4" fillId="2" borderId="0" xfId="0" applyFont="1" applyFill="1" applyAlignment="1" applyProtection="1">
      <alignment vertical="center" wrapText="1"/>
    </xf>
    <xf numFmtId="49" fontId="7" fillId="2" borderId="8" xfId="0" applyNumberFormat="1" applyFont="1" applyFill="1" applyBorder="1" applyAlignment="1" applyProtection="1">
      <alignment horizontal="left" vertical="top" wrapText="1"/>
    </xf>
    <xf numFmtId="164" fontId="7" fillId="2" borderId="8" xfId="0" applyNumberFormat="1" applyFont="1" applyFill="1" applyBorder="1" applyAlignment="1" applyProtection="1">
      <alignment vertical="top" wrapText="1"/>
    </xf>
    <xf numFmtId="164" fontId="7" fillId="2" borderId="1" xfId="0" applyNumberFormat="1" applyFont="1" applyFill="1" applyBorder="1" applyAlignment="1" applyProtection="1">
      <alignment vertical="top" wrapText="1"/>
    </xf>
    <xf numFmtId="0" fontId="2" fillId="2" borderId="0" xfId="0" applyFont="1" applyFill="1" applyAlignment="1" applyProtection="1">
      <alignment vertical="center" wrapText="1"/>
    </xf>
    <xf numFmtId="49" fontId="7" fillId="2" borderId="1" xfId="0" applyNumberFormat="1" applyFont="1" applyFill="1" applyBorder="1" applyAlignment="1" applyProtection="1">
      <alignment horizontal="left" vertical="top" wrapText="1"/>
    </xf>
    <xf numFmtId="49" fontId="9" fillId="2" borderId="8" xfId="0" applyNumberFormat="1" applyFont="1" applyFill="1" applyBorder="1" applyAlignment="1" applyProtection="1">
      <alignment horizontal="left" vertical="top" wrapText="1"/>
    </xf>
    <xf numFmtId="165" fontId="9" fillId="2" borderId="8" xfId="0" applyNumberFormat="1" applyFont="1" applyFill="1" applyBorder="1" applyAlignment="1" applyProtection="1">
      <alignment vertical="top" wrapText="1"/>
    </xf>
    <xf numFmtId="0" fontId="11" fillId="0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/>
    </xf>
    <xf numFmtId="49" fontId="11" fillId="0" borderId="1" xfId="1" applyNumberFormat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1" fillId="0" borderId="0" xfId="1"/>
    <xf numFmtId="0" fontId="11" fillId="0" borderId="0" xfId="1" applyFont="1" applyFill="1" applyAlignment="1">
      <alignment horizontal="right"/>
    </xf>
    <xf numFmtId="0" fontId="0" fillId="0" borderId="0" xfId="0" applyAlignment="1">
      <alignment vertical="center"/>
    </xf>
    <xf numFmtId="0" fontId="14" fillId="0" borderId="0" xfId="1" applyFont="1"/>
    <xf numFmtId="2" fontId="14" fillId="0" borderId="1" xfId="1" applyNumberFormat="1" applyFont="1" applyBorder="1" applyAlignment="1">
      <alignment horizontal="center" vertical="center" wrapText="1"/>
    </xf>
    <xf numFmtId="1" fontId="16" fillId="0" borderId="1" xfId="1" applyNumberFormat="1" applyFont="1" applyBorder="1" applyAlignment="1">
      <alignment horizontal="center" vertical="center" wrapText="1"/>
    </xf>
    <xf numFmtId="0" fontId="14" fillId="0" borderId="14" xfId="1" applyFont="1" applyBorder="1" applyAlignment="1">
      <alignment horizontal="center" vertical="center" wrapText="1"/>
    </xf>
    <xf numFmtId="3" fontId="14" fillId="0" borderId="14" xfId="1" applyNumberFormat="1" applyFont="1" applyBorder="1" applyAlignment="1">
      <alignment horizontal="left" vertical="center" wrapText="1"/>
    </xf>
    <xf numFmtId="3" fontId="14" fillId="0" borderId="14" xfId="1" applyNumberFormat="1" applyFont="1" applyBorder="1" applyAlignment="1">
      <alignment horizontal="center" vertical="center" wrapText="1"/>
    </xf>
    <xf numFmtId="166" fontId="14" fillId="0" borderId="14" xfId="1" applyNumberFormat="1" applyFont="1" applyBorder="1" applyAlignment="1">
      <alignment horizontal="center" vertical="center" wrapText="1"/>
    </xf>
    <xf numFmtId="3" fontId="14" fillId="0" borderId="1" xfId="1" applyNumberFormat="1" applyFont="1" applyBorder="1" applyAlignment="1">
      <alignment horizontal="center" vertical="center" wrapText="1"/>
    </xf>
    <xf numFmtId="166" fontId="14" fillId="0" borderId="1" xfId="1" applyNumberFormat="1" applyFont="1" applyBorder="1" applyAlignment="1">
      <alignment horizontal="center" vertical="center" wrapText="1"/>
    </xf>
    <xf numFmtId="0" fontId="17" fillId="0" borderId="1" xfId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3" fontId="14" fillId="0" borderId="1" xfId="1" applyNumberFormat="1" applyFont="1" applyBorder="1" applyAlignment="1">
      <alignment horizontal="left" vertical="center" wrapText="1"/>
    </xf>
    <xf numFmtId="2" fontId="14" fillId="0" borderId="14" xfId="1" applyNumberFormat="1" applyFont="1" applyBorder="1" applyAlignment="1">
      <alignment horizontal="center" vertical="center" wrapText="1"/>
    </xf>
    <xf numFmtId="0" fontId="18" fillId="0" borderId="0" xfId="1" applyFont="1" applyAlignment="1">
      <alignment horizontal="right"/>
    </xf>
    <xf numFmtId="0" fontId="13" fillId="0" borderId="0" xfId="1" applyFont="1"/>
    <xf numFmtId="0" fontId="20" fillId="0" borderId="1" xfId="1" applyFont="1" applyBorder="1" applyAlignment="1">
      <alignment horizontal="center" vertical="center" wrapText="1"/>
    </xf>
    <xf numFmtId="0" fontId="20" fillId="0" borderId="15" xfId="1" applyFont="1" applyFill="1" applyBorder="1" applyAlignment="1">
      <alignment horizontal="center" vertical="center" wrapText="1"/>
    </xf>
    <xf numFmtId="0" fontId="21" fillId="0" borderId="1" xfId="1" applyFont="1" applyBorder="1" applyAlignment="1">
      <alignment horizontal="left" vertical="top" wrapText="1"/>
    </xf>
    <xf numFmtId="9" fontId="11" fillId="0" borderId="1" xfId="1" applyNumberFormat="1" applyFont="1" applyBorder="1" applyAlignment="1">
      <alignment horizontal="center" vertical="center" wrapText="1"/>
    </xf>
    <xf numFmtId="9" fontId="11" fillId="0" borderId="9" xfId="1" applyNumberFormat="1" applyFont="1" applyBorder="1" applyAlignment="1">
      <alignment horizontal="center" vertical="center" wrapText="1"/>
    </xf>
    <xf numFmtId="49" fontId="22" fillId="0" borderId="1" xfId="0" applyNumberFormat="1" applyFont="1" applyBorder="1" applyAlignment="1" applyProtection="1">
      <alignment horizontal="center" vertical="center" wrapText="1"/>
    </xf>
    <xf numFmtId="164" fontId="7" fillId="0" borderId="1" xfId="0" applyNumberFormat="1" applyFont="1" applyBorder="1" applyAlignment="1" applyProtection="1">
      <alignment horizontal="center" vertical="top" wrapText="1"/>
    </xf>
    <xf numFmtId="164" fontId="23" fillId="0" borderId="8" xfId="0" applyNumberFormat="1" applyFont="1" applyBorder="1" applyAlignment="1" applyProtection="1">
      <alignment vertical="top" wrapText="1"/>
    </xf>
    <xf numFmtId="49" fontId="22" fillId="0" borderId="1" xfId="0" applyNumberFormat="1" applyFont="1" applyBorder="1" applyAlignment="1" applyProtection="1">
      <alignment horizontal="center" vertical="center" wrapText="1"/>
    </xf>
    <xf numFmtId="0" fontId="20" fillId="0" borderId="1" xfId="1" applyFont="1" applyBorder="1" applyAlignment="1">
      <alignment horizontal="center" vertical="center" wrapText="1"/>
    </xf>
    <xf numFmtId="165" fontId="6" fillId="0" borderId="0" xfId="0" applyNumberFormat="1" applyFont="1" applyAlignment="1" applyProtection="1">
      <alignment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7" fillId="0" borderId="9" xfId="0" applyNumberFormat="1" applyFont="1" applyBorder="1" applyAlignment="1" applyProtection="1">
      <alignment horizontal="center" vertical="top" wrapText="1"/>
    </xf>
    <xf numFmtId="49" fontId="7" fillId="0" borderId="10" xfId="0" applyNumberFormat="1" applyFont="1" applyBorder="1" applyAlignment="1" applyProtection="1">
      <alignment horizontal="center" vertical="top" wrapText="1"/>
    </xf>
    <xf numFmtId="49" fontId="7" fillId="0" borderId="11" xfId="0" applyNumberFormat="1" applyFont="1" applyBorder="1" applyAlignment="1" applyProtection="1">
      <alignment horizontal="center" vertical="top" wrapText="1"/>
    </xf>
    <xf numFmtId="49" fontId="7" fillId="0" borderId="2" xfId="0" applyNumberFormat="1" applyFont="1" applyBorder="1" applyAlignment="1" applyProtection="1">
      <alignment horizontal="left" vertical="center" wrapText="1"/>
    </xf>
    <xf numFmtId="49" fontId="7" fillId="0" borderId="12" xfId="0" applyNumberFormat="1" applyFont="1" applyBorder="1" applyAlignment="1" applyProtection="1">
      <alignment horizontal="left" vertical="center" wrapText="1"/>
    </xf>
    <xf numFmtId="49" fontId="7" fillId="0" borderId="3" xfId="0" applyNumberFormat="1" applyFont="1" applyBorder="1" applyAlignment="1" applyProtection="1">
      <alignment horizontal="left" vertical="center" wrapText="1"/>
    </xf>
    <xf numFmtId="49" fontId="7" fillId="0" borderId="4" xfId="0" applyNumberFormat="1" applyFont="1" applyBorder="1" applyAlignment="1" applyProtection="1">
      <alignment horizontal="left" vertical="center" wrapText="1"/>
    </xf>
    <xf numFmtId="49" fontId="7" fillId="0" borderId="0" xfId="0" applyNumberFormat="1" applyFont="1" applyBorder="1" applyAlignment="1" applyProtection="1">
      <alignment horizontal="left" vertical="center" wrapText="1"/>
    </xf>
    <xf numFmtId="49" fontId="7" fillId="0" borderId="5" xfId="0" applyNumberFormat="1" applyFont="1" applyBorder="1" applyAlignment="1" applyProtection="1">
      <alignment horizontal="left" vertical="center" wrapText="1"/>
    </xf>
    <xf numFmtId="49" fontId="7" fillId="0" borderId="6" xfId="0" applyNumberFormat="1" applyFont="1" applyBorder="1" applyAlignment="1" applyProtection="1">
      <alignment horizontal="left" vertical="center" wrapText="1"/>
    </xf>
    <xf numFmtId="49" fontId="7" fillId="0" borderId="13" xfId="0" applyNumberFormat="1" applyFont="1" applyBorder="1" applyAlignment="1" applyProtection="1">
      <alignment horizontal="left" vertical="center" wrapText="1"/>
    </xf>
    <xf numFmtId="49" fontId="7" fillId="0" borderId="7" xfId="0" applyNumberFormat="1" applyFont="1" applyBorder="1" applyAlignment="1" applyProtection="1">
      <alignment horizontal="left" vertical="center" wrapText="1"/>
    </xf>
    <xf numFmtId="49" fontId="7" fillId="2" borderId="2" xfId="0" applyNumberFormat="1" applyFont="1" applyFill="1" applyBorder="1" applyAlignment="1" applyProtection="1">
      <alignment horizontal="left" vertical="center" wrapText="1"/>
    </xf>
    <xf numFmtId="49" fontId="7" fillId="2" borderId="12" xfId="0" applyNumberFormat="1" applyFont="1" applyFill="1" applyBorder="1" applyAlignment="1" applyProtection="1">
      <alignment horizontal="left" vertical="center" wrapText="1"/>
    </xf>
    <xf numFmtId="49" fontId="7" fillId="2" borderId="3" xfId="0" applyNumberFormat="1" applyFont="1" applyFill="1" applyBorder="1" applyAlignment="1" applyProtection="1">
      <alignment horizontal="left" vertical="center" wrapText="1"/>
    </xf>
    <xf numFmtId="49" fontId="7" fillId="2" borderId="4" xfId="0" applyNumberFormat="1" applyFont="1" applyFill="1" applyBorder="1" applyAlignment="1" applyProtection="1">
      <alignment horizontal="left" vertical="center" wrapText="1"/>
    </xf>
    <xf numFmtId="49" fontId="7" fillId="2" borderId="0" xfId="0" applyNumberFormat="1" applyFont="1" applyFill="1" applyBorder="1" applyAlignment="1" applyProtection="1">
      <alignment horizontal="left" vertical="center" wrapText="1"/>
    </xf>
    <xf numFmtId="49" fontId="7" fillId="2" borderId="5" xfId="0" applyNumberFormat="1" applyFont="1" applyFill="1" applyBorder="1" applyAlignment="1" applyProtection="1">
      <alignment horizontal="left" vertical="center" wrapText="1"/>
    </xf>
    <xf numFmtId="49" fontId="7" fillId="2" borderId="6" xfId="0" applyNumberFormat="1" applyFont="1" applyFill="1" applyBorder="1" applyAlignment="1" applyProtection="1">
      <alignment horizontal="left" vertical="center" wrapText="1"/>
    </xf>
    <xf numFmtId="49" fontId="7" fillId="2" borderId="13" xfId="0" applyNumberFormat="1" applyFont="1" applyFill="1" applyBorder="1" applyAlignment="1" applyProtection="1">
      <alignment horizontal="left" vertical="center" wrapText="1"/>
    </xf>
    <xf numFmtId="49" fontId="7" fillId="2" borderId="7" xfId="0" applyNumberFormat="1" applyFont="1" applyFill="1" applyBorder="1" applyAlignment="1" applyProtection="1">
      <alignment horizontal="left" vertical="center" wrapText="1"/>
    </xf>
    <xf numFmtId="49" fontId="7" fillId="0" borderId="0" xfId="0" applyNumberFormat="1" applyFont="1" applyAlignment="1" applyProtection="1">
      <alignment horizontal="right" wrapText="1"/>
    </xf>
    <xf numFmtId="49" fontId="7" fillId="0" borderId="8" xfId="0" applyNumberFormat="1" applyFont="1" applyBorder="1" applyAlignment="1" applyProtection="1">
      <alignment horizontal="center" vertical="center" wrapText="1"/>
    </xf>
    <xf numFmtId="49" fontId="7" fillId="0" borderId="8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49" fontId="22" fillId="0" borderId="1" xfId="0" applyNumberFormat="1" applyFont="1" applyBorder="1" applyAlignment="1" applyProtection="1">
      <alignment horizontal="center" vertical="top" wrapText="1"/>
    </xf>
    <xf numFmtId="49" fontId="22" fillId="0" borderId="1" xfId="0" applyNumberFormat="1" applyFont="1" applyBorder="1" applyAlignment="1" applyProtection="1">
      <alignment horizontal="center" vertical="center" wrapText="1"/>
    </xf>
    <xf numFmtId="49" fontId="7" fillId="0" borderId="0" xfId="0" applyNumberFormat="1" applyFont="1" applyAlignment="1" applyProtection="1">
      <alignment horizontal="center" wrapText="1"/>
    </xf>
    <xf numFmtId="49" fontId="24" fillId="0" borderId="12" xfId="0" applyNumberFormat="1" applyFont="1" applyBorder="1" applyAlignment="1" applyProtection="1">
      <alignment vertical="top" wrapText="1"/>
    </xf>
    <xf numFmtId="0" fontId="0" fillId="0" borderId="12" xfId="0" applyBorder="1" applyAlignment="1">
      <alignment wrapText="1"/>
    </xf>
    <xf numFmtId="49" fontId="22" fillId="0" borderId="9" xfId="0" applyNumberFormat="1" applyFont="1" applyBorder="1" applyAlignment="1" applyProtection="1">
      <alignment horizontal="center" vertical="center" wrapText="1"/>
    </xf>
    <xf numFmtId="49" fontId="22" fillId="0" borderId="10" xfId="0" applyNumberFormat="1" applyFont="1" applyBorder="1" applyAlignment="1" applyProtection="1">
      <alignment horizontal="center" vertical="center" wrapText="1"/>
    </xf>
    <xf numFmtId="49" fontId="22" fillId="0" borderId="11" xfId="0" applyNumberFormat="1" applyFont="1" applyBorder="1" applyAlignment="1" applyProtection="1">
      <alignment horizontal="center" vertical="center" wrapText="1"/>
    </xf>
    <xf numFmtId="49" fontId="7" fillId="0" borderId="2" xfId="0" applyNumberFormat="1" applyFont="1" applyBorder="1" applyAlignment="1" applyProtection="1">
      <alignment horizontal="left" vertical="top" wrapText="1"/>
    </xf>
    <xf numFmtId="49" fontId="7" fillId="0" borderId="12" xfId="0" applyNumberFormat="1" applyFont="1" applyBorder="1" applyAlignment="1" applyProtection="1">
      <alignment horizontal="left" vertical="top" wrapText="1"/>
    </xf>
    <xf numFmtId="49" fontId="7" fillId="0" borderId="3" xfId="0" applyNumberFormat="1" applyFont="1" applyBorder="1" applyAlignment="1" applyProtection="1">
      <alignment horizontal="left" vertical="top" wrapText="1"/>
    </xf>
    <xf numFmtId="49" fontId="7" fillId="0" borderId="4" xfId="0" applyNumberFormat="1" applyFont="1" applyBorder="1" applyAlignment="1" applyProtection="1">
      <alignment horizontal="left" vertical="top" wrapText="1"/>
    </xf>
    <xf numFmtId="49" fontId="7" fillId="0" borderId="0" xfId="0" applyNumberFormat="1" applyFont="1" applyBorder="1" applyAlignment="1" applyProtection="1">
      <alignment horizontal="left" vertical="top" wrapText="1"/>
    </xf>
    <xf numFmtId="49" fontId="7" fillId="0" borderId="5" xfId="0" applyNumberFormat="1" applyFont="1" applyBorder="1" applyAlignment="1" applyProtection="1">
      <alignment horizontal="left" vertical="top" wrapText="1"/>
    </xf>
    <xf numFmtId="49" fontId="7" fillId="0" borderId="6" xfId="0" applyNumberFormat="1" applyFont="1" applyBorder="1" applyAlignment="1" applyProtection="1">
      <alignment horizontal="left" vertical="top" wrapText="1"/>
    </xf>
    <xf numFmtId="49" fontId="7" fillId="0" borderId="13" xfId="0" applyNumberFormat="1" applyFont="1" applyBorder="1" applyAlignment="1" applyProtection="1">
      <alignment horizontal="left" vertical="top" wrapText="1"/>
    </xf>
    <xf numFmtId="49" fontId="7" fillId="0" borderId="7" xfId="0" applyNumberFormat="1" applyFont="1" applyBorder="1" applyAlignment="1" applyProtection="1">
      <alignment horizontal="left" vertical="top" wrapText="1"/>
    </xf>
    <xf numFmtId="49" fontId="7" fillId="2" borderId="9" xfId="0" applyNumberFormat="1" applyFont="1" applyFill="1" applyBorder="1" applyAlignment="1" applyProtection="1">
      <alignment horizontal="center" vertical="top" wrapText="1"/>
    </xf>
    <xf numFmtId="49" fontId="7" fillId="2" borderId="10" xfId="0" applyNumberFormat="1" applyFont="1" applyFill="1" applyBorder="1" applyAlignment="1" applyProtection="1">
      <alignment horizontal="center" vertical="top" wrapText="1"/>
    </xf>
    <xf numFmtId="49" fontId="7" fillId="2" borderId="11" xfId="0" applyNumberFormat="1" applyFont="1" applyFill="1" applyBorder="1" applyAlignment="1" applyProtection="1">
      <alignment horizontal="center" vertical="top" wrapText="1"/>
    </xf>
    <xf numFmtId="49" fontId="9" fillId="2" borderId="4" xfId="0" applyNumberFormat="1" applyFont="1" applyFill="1" applyBorder="1" applyAlignment="1" applyProtection="1">
      <alignment horizontal="left" vertical="center" wrapText="1"/>
    </xf>
    <xf numFmtId="49" fontId="9" fillId="2" borderId="0" xfId="0" applyNumberFormat="1" applyFont="1" applyFill="1" applyBorder="1" applyAlignment="1" applyProtection="1">
      <alignment horizontal="left" vertical="center" wrapText="1"/>
    </xf>
    <xf numFmtId="49" fontId="9" fillId="2" borderId="5" xfId="0" applyNumberFormat="1" applyFont="1" applyFill="1" applyBorder="1" applyAlignment="1" applyProtection="1">
      <alignment horizontal="left" vertical="center" wrapText="1"/>
    </xf>
    <xf numFmtId="49" fontId="9" fillId="2" borderId="6" xfId="0" applyNumberFormat="1" applyFont="1" applyFill="1" applyBorder="1" applyAlignment="1" applyProtection="1">
      <alignment horizontal="left" vertical="center" wrapText="1"/>
    </xf>
    <xf numFmtId="49" fontId="9" fillId="2" borderId="13" xfId="0" applyNumberFormat="1" applyFont="1" applyFill="1" applyBorder="1" applyAlignment="1" applyProtection="1">
      <alignment horizontal="left" vertical="center" wrapText="1"/>
    </xf>
    <xf numFmtId="49" fontId="9" fillId="2" borderId="7" xfId="0" applyNumberFormat="1" applyFont="1" applyFill="1" applyBorder="1" applyAlignment="1" applyProtection="1">
      <alignment horizontal="left" vertical="center" wrapText="1"/>
    </xf>
    <xf numFmtId="49" fontId="10" fillId="0" borderId="1" xfId="0" applyNumberFormat="1" applyFont="1" applyBorder="1" applyAlignment="1" applyProtection="1">
      <alignment horizontal="left" vertical="center" wrapText="1"/>
    </xf>
    <xf numFmtId="0" fontId="11" fillId="0" borderId="0" xfId="1" applyFont="1" applyFill="1" applyAlignment="1">
      <alignment horizontal="center"/>
    </xf>
    <xf numFmtId="0" fontId="11" fillId="0" borderId="10" xfId="1" applyFont="1" applyBorder="1" applyAlignment="1">
      <alignment horizontal="center" vertical="center" wrapText="1"/>
    </xf>
    <xf numFmtId="0" fontId="11" fillId="0" borderId="11" xfId="1" applyFont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1" fillId="0" borderId="9" xfId="1" applyFont="1" applyFill="1" applyBorder="1" applyAlignment="1">
      <alignment horizontal="center" vertical="center" wrapText="1"/>
    </xf>
    <xf numFmtId="0" fontId="11" fillId="0" borderId="10" xfId="1" applyFont="1" applyFill="1" applyBorder="1" applyAlignment="1">
      <alignment horizontal="center" vertical="center" wrapText="1"/>
    </xf>
    <xf numFmtId="0" fontId="11" fillId="0" borderId="11" xfId="1" applyFont="1" applyFill="1" applyBorder="1" applyAlignment="1">
      <alignment horizontal="center" vertical="center" wrapText="1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center"/>
    </xf>
    <xf numFmtId="0" fontId="14" fillId="0" borderId="0" xfId="1" applyFont="1" applyAlignment="1">
      <alignment horizontal="center" vertical="center" wrapText="1"/>
    </xf>
    <xf numFmtId="2" fontId="14" fillId="0" borderId="14" xfId="1" applyNumberFormat="1" applyFont="1" applyBorder="1" applyAlignment="1">
      <alignment horizontal="center" vertical="center" wrapText="1"/>
    </xf>
    <xf numFmtId="2" fontId="14" fillId="0" borderId="15" xfId="1" applyNumberFormat="1" applyFont="1" applyBorder="1" applyAlignment="1">
      <alignment horizontal="center" vertical="center" wrapText="1"/>
    </xf>
    <xf numFmtId="2" fontId="14" fillId="0" borderId="8" xfId="1" applyNumberFormat="1" applyFont="1" applyBorder="1" applyAlignment="1">
      <alignment horizontal="center" vertical="center" wrapText="1"/>
    </xf>
    <xf numFmtId="2" fontId="14" fillId="0" borderId="1" xfId="1" applyNumberFormat="1" applyFont="1" applyBorder="1" applyAlignment="1">
      <alignment horizontal="center" vertical="center" wrapText="1"/>
    </xf>
    <xf numFmtId="0" fontId="15" fillId="0" borderId="0" xfId="1" applyFont="1" applyAlignment="1">
      <alignment horizontal="center" wrapText="1"/>
    </xf>
    <xf numFmtId="0" fontId="15" fillId="0" borderId="0" xfId="1" applyFont="1" applyAlignment="1">
      <alignment horizontal="center" vertical="center" wrapText="1"/>
    </xf>
    <xf numFmtId="0" fontId="19" fillId="0" borderId="0" xfId="1" applyFont="1" applyAlignment="1">
      <alignment horizontal="center" vertical="center" wrapText="1"/>
    </xf>
    <xf numFmtId="0" fontId="20" fillId="0" borderId="1" xfId="1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78"/>
  <sheetViews>
    <sheetView view="pageBreakPreview" zoomScale="85" zoomScaleNormal="85" zoomScaleSheetLayoutView="85" workbookViewId="0">
      <selection activeCell="A27" sqref="A27:C32"/>
    </sheetView>
  </sheetViews>
  <sheetFormatPr defaultColWidth="9.140625" defaultRowHeight="16.5" x14ac:dyDescent="0.25"/>
  <cols>
    <col min="1" max="1" width="17.85546875" style="4" customWidth="1"/>
    <col min="2" max="2" width="50.140625" style="1" customWidth="1"/>
    <col min="3" max="3" width="39.5703125" style="1" customWidth="1"/>
    <col min="4" max="4" width="39.42578125" style="1" customWidth="1"/>
    <col min="5" max="5" width="19.7109375" style="1" customWidth="1"/>
    <col min="6" max="6" width="21" style="1" customWidth="1"/>
    <col min="7" max="7" width="19" style="1" customWidth="1"/>
    <col min="8" max="11" width="17.5703125" style="1" customWidth="1"/>
    <col min="12" max="12" width="9.140625" style="1"/>
    <col min="13" max="13" width="17.5703125" style="1" bestFit="1" customWidth="1"/>
    <col min="14" max="16384" width="9.140625" style="1"/>
  </cols>
  <sheetData>
    <row r="1" spans="1:11" x14ac:dyDescent="0.25">
      <c r="A1" s="6"/>
      <c r="B1" s="7"/>
      <c r="C1" s="7"/>
      <c r="D1" s="7"/>
      <c r="E1" s="7"/>
      <c r="F1" s="7"/>
      <c r="G1" s="85" t="s">
        <v>5</v>
      </c>
      <c r="H1" s="85"/>
      <c r="I1" s="85"/>
      <c r="J1" s="85"/>
    </row>
    <row r="2" spans="1:11" x14ac:dyDescent="0.25">
      <c r="A2" s="6"/>
      <c r="B2" s="7"/>
      <c r="C2" s="7"/>
      <c r="D2" s="7"/>
      <c r="E2" s="7"/>
      <c r="F2" s="7"/>
      <c r="G2" s="7"/>
      <c r="H2" s="7"/>
      <c r="I2" s="7"/>
      <c r="J2" s="7"/>
      <c r="K2" s="7"/>
    </row>
    <row r="3" spans="1:11" ht="16.5" customHeight="1" x14ac:dyDescent="0.25">
      <c r="A3" s="91" t="s">
        <v>24</v>
      </c>
      <c r="B3" s="91"/>
      <c r="C3" s="91"/>
      <c r="D3" s="91"/>
      <c r="E3" s="91"/>
      <c r="F3" s="91"/>
      <c r="G3" s="91"/>
      <c r="H3" s="91"/>
      <c r="I3" s="91"/>
      <c r="J3" s="91"/>
    </row>
    <row r="4" spans="1:11" ht="15" customHeight="1" x14ac:dyDescent="0.25">
      <c r="A4" s="6"/>
      <c r="B4" s="7"/>
      <c r="C4" s="7"/>
      <c r="D4" s="7"/>
      <c r="E4" s="7"/>
      <c r="F4" s="7"/>
      <c r="G4" s="7"/>
      <c r="H4" s="7"/>
      <c r="I4" s="7"/>
      <c r="J4" s="7"/>
      <c r="K4" s="7"/>
    </row>
    <row r="5" spans="1:11" s="2" customFormat="1" ht="16.5" customHeight="1" x14ac:dyDescent="0.2">
      <c r="A5" s="89" t="s">
        <v>25</v>
      </c>
      <c r="B5" s="90" t="s">
        <v>26</v>
      </c>
      <c r="C5" s="90" t="s">
        <v>1</v>
      </c>
      <c r="D5" s="90" t="s">
        <v>2</v>
      </c>
      <c r="E5" s="94" t="s">
        <v>3</v>
      </c>
      <c r="F5" s="95"/>
      <c r="G5" s="95"/>
      <c r="H5" s="95"/>
      <c r="I5" s="95"/>
      <c r="J5" s="95"/>
      <c r="K5" s="96"/>
    </row>
    <row r="6" spans="1:11" s="2" customFormat="1" x14ac:dyDescent="0.2">
      <c r="A6" s="89"/>
      <c r="B6" s="90"/>
      <c r="C6" s="90"/>
      <c r="D6" s="90"/>
      <c r="E6" s="94" t="s">
        <v>27</v>
      </c>
      <c r="F6" s="95"/>
      <c r="G6" s="95"/>
      <c r="H6" s="95"/>
      <c r="I6" s="95"/>
      <c r="J6" s="95"/>
      <c r="K6" s="96"/>
    </row>
    <row r="7" spans="1:11" s="2" customFormat="1" ht="84.75" customHeight="1" x14ac:dyDescent="0.2">
      <c r="A7" s="89"/>
      <c r="B7" s="90"/>
      <c r="C7" s="90"/>
      <c r="D7" s="90"/>
      <c r="E7" s="57" t="s">
        <v>4</v>
      </c>
      <c r="F7" s="57" t="s">
        <v>16</v>
      </c>
      <c r="G7" s="57" t="s">
        <v>17</v>
      </c>
      <c r="H7" s="57" t="s">
        <v>18</v>
      </c>
      <c r="I7" s="57" t="s">
        <v>19</v>
      </c>
      <c r="J7" s="57" t="s">
        <v>92</v>
      </c>
      <c r="K7" s="60" t="s">
        <v>91</v>
      </c>
    </row>
    <row r="8" spans="1:11" s="3" customFormat="1" ht="30" customHeight="1" x14ac:dyDescent="0.2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7</v>
      </c>
      <c r="G8" s="8">
        <v>8</v>
      </c>
      <c r="H8" s="8"/>
      <c r="I8" s="8"/>
      <c r="J8" s="8"/>
      <c r="K8" s="8"/>
    </row>
    <row r="9" spans="1:11" s="2" customFormat="1" x14ac:dyDescent="0.2">
      <c r="A9" s="86" t="s">
        <v>13</v>
      </c>
      <c r="B9" s="87" t="s">
        <v>106</v>
      </c>
      <c r="C9" s="86" t="s">
        <v>103</v>
      </c>
      <c r="D9" s="9" t="s">
        <v>0</v>
      </c>
      <c r="E9" s="10">
        <f>SUM(E10+E11+E12+E13+E14)</f>
        <v>479.84300000000002</v>
      </c>
      <c r="F9" s="10">
        <f>SUM(F10:F14)</f>
        <v>126.74299999999999</v>
      </c>
      <c r="G9" s="10">
        <f>SUM(G10:G14)</f>
        <v>327.5</v>
      </c>
      <c r="H9" s="10">
        <f>SUM(H10:H14)</f>
        <v>25.6</v>
      </c>
      <c r="I9" s="10">
        <f t="shared" ref="I9:J9" si="0">SUM(I10:I14)</f>
        <v>0</v>
      </c>
      <c r="J9" s="10">
        <f t="shared" si="0"/>
        <v>0</v>
      </c>
      <c r="K9" s="10">
        <f t="shared" ref="K9" si="1">SUM(K10:K14)</f>
        <v>0</v>
      </c>
    </row>
    <row r="10" spans="1:11" s="2" customFormat="1" x14ac:dyDescent="0.2">
      <c r="A10" s="86"/>
      <c r="B10" s="87"/>
      <c r="C10" s="86"/>
      <c r="D10" s="11" t="s">
        <v>11</v>
      </c>
      <c r="E10" s="12">
        <f>SUM(F10:J10)</f>
        <v>0</v>
      </c>
      <c r="F10" s="12"/>
      <c r="G10" s="12"/>
      <c r="H10" s="12"/>
      <c r="I10" s="12"/>
      <c r="J10" s="12"/>
      <c r="K10" s="12"/>
    </row>
    <row r="11" spans="1:11" s="2" customFormat="1" x14ac:dyDescent="0.2">
      <c r="A11" s="63"/>
      <c r="B11" s="88"/>
      <c r="C11" s="63"/>
      <c r="D11" s="13" t="s">
        <v>6</v>
      </c>
      <c r="E11" s="12">
        <f>SUM(F11:J11)</f>
        <v>0</v>
      </c>
      <c r="F11" s="14">
        <v>0</v>
      </c>
      <c r="G11" s="14">
        <v>0</v>
      </c>
      <c r="H11" s="14"/>
      <c r="I11" s="14"/>
      <c r="J11" s="14"/>
      <c r="K11" s="14"/>
    </row>
    <row r="12" spans="1:11" s="2" customFormat="1" x14ac:dyDescent="0.2">
      <c r="A12" s="63"/>
      <c r="B12" s="88"/>
      <c r="C12" s="63"/>
      <c r="D12" s="13" t="s">
        <v>7</v>
      </c>
      <c r="E12" s="12">
        <f>SUM(F12:J12)</f>
        <v>0</v>
      </c>
      <c r="F12" s="14">
        <v>0</v>
      </c>
      <c r="G12" s="14">
        <v>0</v>
      </c>
      <c r="H12" s="14"/>
      <c r="I12" s="14"/>
      <c r="J12" s="14"/>
      <c r="K12" s="14"/>
    </row>
    <row r="13" spans="1:11" s="2" customFormat="1" x14ac:dyDescent="0.2">
      <c r="A13" s="63"/>
      <c r="B13" s="88"/>
      <c r="C13" s="63"/>
      <c r="D13" s="13" t="s">
        <v>90</v>
      </c>
      <c r="E13" s="12">
        <f>SUM(F13:K13)</f>
        <v>479.84300000000002</v>
      </c>
      <c r="F13" s="15">
        <f>233.481+8.992-92.054-77.946+54.27</f>
        <v>126.74299999999999</v>
      </c>
      <c r="G13" s="14">
        <f>320.85-31.5+18.15+6.65+13.35</f>
        <v>327.5</v>
      </c>
      <c r="H13" s="14">
        <f>31.625-6.025</f>
        <v>25.6</v>
      </c>
      <c r="I13" s="14">
        <v>0</v>
      </c>
      <c r="J13" s="14">
        <v>0</v>
      </c>
      <c r="K13" s="14">
        <v>0</v>
      </c>
    </row>
    <row r="14" spans="1:11" s="2" customFormat="1" x14ac:dyDescent="0.2">
      <c r="A14" s="63"/>
      <c r="B14" s="88"/>
      <c r="C14" s="63"/>
      <c r="D14" s="13" t="s">
        <v>8</v>
      </c>
      <c r="E14" s="12">
        <f>SUM(F14:J14)</f>
        <v>0</v>
      </c>
      <c r="F14" s="14"/>
      <c r="G14" s="14"/>
      <c r="H14" s="14"/>
      <c r="I14" s="14"/>
      <c r="J14" s="14"/>
      <c r="K14" s="14"/>
    </row>
    <row r="15" spans="1:11" s="2" customFormat="1" x14ac:dyDescent="0.2">
      <c r="A15" s="63" t="s">
        <v>12</v>
      </c>
      <c r="B15" s="88" t="s">
        <v>107</v>
      </c>
      <c r="C15" s="63" t="s">
        <v>103</v>
      </c>
      <c r="D15" s="16" t="s">
        <v>0</v>
      </c>
      <c r="E15" s="17">
        <f>SUM(E20+E19+E18+E17)</f>
        <v>2433.4679999999998</v>
      </c>
      <c r="F15" s="17">
        <f>SUM(F16:F20)</f>
        <v>115.73</v>
      </c>
      <c r="G15" s="17">
        <f t="shared" ref="G15:J15" si="2">SUM(G16:G20)</f>
        <v>730.86799999999994</v>
      </c>
      <c r="H15" s="17">
        <f t="shared" si="2"/>
        <v>116.87</v>
      </c>
      <c r="I15" s="17">
        <f t="shared" si="2"/>
        <v>210</v>
      </c>
      <c r="J15" s="17">
        <f t="shared" si="2"/>
        <v>210</v>
      </c>
      <c r="K15" s="17">
        <f t="shared" ref="K15" si="3">SUM(K16:K20)</f>
        <v>1050</v>
      </c>
    </row>
    <row r="16" spans="1:11" s="2" customFormat="1" x14ac:dyDescent="0.2">
      <c r="A16" s="63"/>
      <c r="B16" s="88"/>
      <c r="C16" s="63"/>
      <c r="D16" s="13" t="s">
        <v>11</v>
      </c>
      <c r="E16" s="14">
        <f>SUM(F16:J16)</f>
        <v>0</v>
      </c>
      <c r="F16" s="17"/>
      <c r="G16" s="17"/>
      <c r="H16" s="17"/>
      <c r="I16" s="17"/>
      <c r="J16" s="17"/>
      <c r="K16" s="17"/>
    </row>
    <row r="17" spans="1:13" s="2" customFormat="1" x14ac:dyDescent="0.2">
      <c r="A17" s="63"/>
      <c r="B17" s="88"/>
      <c r="C17" s="63"/>
      <c r="D17" s="13" t="s">
        <v>6</v>
      </c>
      <c r="E17" s="14">
        <f>SUM(F17:J17)</f>
        <v>0</v>
      </c>
      <c r="F17" s="14">
        <v>0</v>
      </c>
      <c r="G17" s="14">
        <v>0</v>
      </c>
      <c r="H17" s="14"/>
      <c r="I17" s="14"/>
      <c r="J17" s="14"/>
      <c r="K17" s="14"/>
    </row>
    <row r="18" spans="1:13" s="2" customFormat="1" x14ac:dyDescent="0.2">
      <c r="A18" s="63"/>
      <c r="B18" s="88"/>
      <c r="C18" s="63"/>
      <c r="D18" s="13" t="s">
        <v>7</v>
      </c>
      <c r="E18" s="14">
        <f>SUM(F18:J18)</f>
        <v>0</v>
      </c>
      <c r="F18" s="14">
        <v>0</v>
      </c>
      <c r="G18" s="14">
        <v>0</v>
      </c>
      <c r="H18" s="14"/>
      <c r="I18" s="14"/>
      <c r="J18" s="14"/>
      <c r="K18" s="14"/>
    </row>
    <row r="19" spans="1:13" s="2" customFormat="1" x14ac:dyDescent="0.2">
      <c r="A19" s="63"/>
      <c r="B19" s="88"/>
      <c r="C19" s="63"/>
      <c r="D19" s="13" t="s">
        <v>90</v>
      </c>
      <c r="E19" s="14">
        <f>SUM(F19:K19)</f>
        <v>2433.4679999999998</v>
      </c>
      <c r="F19" s="14">
        <v>115.73</v>
      </c>
      <c r="G19" s="14">
        <f>162.37-18.15-13.35+900-258.857-41.145</f>
        <v>730.86799999999994</v>
      </c>
      <c r="H19" s="14">
        <f>210-93.13</f>
        <v>116.87</v>
      </c>
      <c r="I19" s="14">
        <v>210</v>
      </c>
      <c r="J19" s="14">
        <v>210</v>
      </c>
      <c r="K19" s="14">
        <v>1050</v>
      </c>
    </row>
    <row r="20" spans="1:13" s="2" customFormat="1" x14ac:dyDescent="0.2">
      <c r="A20" s="63"/>
      <c r="B20" s="88"/>
      <c r="C20" s="63"/>
      <c r="D20" s="13" t="s">
        <v>8</v>
      </c>
      <c r="E20" s="14">
        <f>SUM(F20:J20)</f>
        <v>0</v>
      </c>
      <c r="F20" s="58"/>
      <c r="G20" s="14"/>
      <c r="H20" s="14">
        <v>0</v>
      </c>
      <c r="I20" s="14">
        <v>0</v>
      </c>
      <c r="J20" s="14">
        <v>0</v>
      </c>
      <c r="K20" s="14">
        <v>0</v>
      </c>
    </row>
    <row r="21" spans="1:13" s="5" customFormat="1" ht="19.5" customHeight="1" x14ac:dyDescent="0.2">
      <c r="A21" s="63" t="s">
        <v>98</v>
      </c>
      <c r="B21" s="88" t="s">
        <v>108</v>
      </c>
      <c r="C21" s="63" t="s">
        <v>102</v>
      </c>
      <c r="D21" s="16" t="s">
        <v>0</v>
      </c>
      <c r="E21" s="10">
        <f>SUM(E22:E26)</f>
        <v>87.876999999999995</v>
      </c>
      <c r="F21" s="17">
        <v>0</v>
      </c>
      <c r="G21" s="17">
        <v>0</v>
      </c>
      <c r="H21" s="17">
        <f>SUM(H22:H26)</f>
        <v>87.876999999999995</v>
      </c>
      <c r="I21" s="17">
        <v>0</v>
      </c>
      <c r="J21" s="17">
        <v>0</v>
      </c>
      <c r="K21" s="17">
        <v>0</v>
      </c>
    </row>
    <row r="22" spans="1:13" s="5" customFormat="1" ht="16.5" customHeight="1" x14ac:dyDescent="0.2">
      <c r="A22" s="63"/>
      <c r="B22" s="115"/>
      <c r="C22" s="63"/>
      <c r="D22" s="11" t="s">
        <v>11</v>
      </c>
      <c r="E22" s="12">
        <f>SUM(F22:K22)</f>
        <v>0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</row>
    <row r="23" spans="1:13" s="5" customFormat="1" ht="26.25" customHeight="1" x14ac:dyDescent="0.2">
      <c r="A23" s="63"/>
      <c r="B23" s="115"/>
      <c r="C23" s="63"/>
      <c r="D23" s="13" t="s">
        <v>6</v>
      </c>
      <c r="E23" s="12">
        <f t="shared" ref="E23:E26" si="4">SUM(F23:K23)</f>
        <v>0</v>
      </c>
      <c r="F23" s="17">
        <v>0</v>
      </c>
      <c r="G23" s="17">
        <v>0</v>
      </c>
      <c r="H23" s="14">
        <v>0</v>
      </c>
      <c r="I23" s="14">
        <v>0</v>
      </c>
      <c r="J23" s="14">
        <v>0</v>
      </c>
      <c r="K23" s="14">
        <v>0</v>
      </c>
    </row>
    <row r="24" spans="1:13" s="5" customFormat="1" ht="25.5" customHeight="1" x14ac:dyDescent="0.2">
      <c r="A24" s="63"/>
      <c r="B24" s="115"/>
      <c r="C24" s="63"/>
      <c r="D24" s="13" t="s">
        <v>7</v>
      </c>
      <c r="E24" s="12">
        <f t="shared" si="4"/>
        <v>0</v>
      </c>
      <c r="F24" s="14">
        <v>0</v>
      </c>
      <c r="G24" s="14">
        <v>0</v>
      </c>
      <c r="H24" s="14">
        <v>0</v>
      </c>
      <c r="I24" s="14">
        <v>0</v>
      </c>
      <c r="J24" s="14">
        <v>0</v>
      </c>
      <c r="K24" s="14">
        <v>0</v>
      </c>
    </row>
    <row r="25" spans="1:13" s="5" customFormat="1" ht="18.75" customHeight="1" x14ac:dyDescent="0.2">
      <c r="A25" s="63"/>
      <c r="B25" s="115"/>
      <c r="C25" s="63"/>
      <c r="D25" s="13" t="s">
        <v>90</v>
      </c>
      <c r="E25" s="12">
        <f t="shared" si="4"/>
        <v>87.876999999999995</v>
      </c>
      <c r="F25" s="17">
        <v>0</v>
      </c>
      <c r="G25" s="17">
        <v>0</v>
      </c>
      <c r="H25" s="14">
        <v>87.876999999999995</v>
      </c>
      <c r="I25" s="14">
        <v>0</v>
      </c>
      <c r="J25" s="14">
        <v>0</v>
      </c>
      <c r="K25" s="14">
        <v>0</v>
      </c>
      <c r="M25" s="62"/>
    </row>
    <row r="26" spans="1:13" s="5" customFormat="1" ht="31.5" customHeight="1" x14ac:dyDescent="0.2">
      <c r="A26" s="63"/>
      <c r="B26" s="115"/>
      <c r="C26" s="63"/>
      <c r="D26" s="13" t="s">
        <v>8</v>
      </c>
      <c r="E26" s="12">
        <f t="shared" si="4"/>
        <v>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</row>
    <row r="27" spans="1:13" s="21" customFormat="1" x14ac:dyDescent="0.2">
      <c r="A27" s="109" t="s">
        <v>9</v>
      </c>
      <c r="B27" s="110"/>
      <c r="C27" s="111"/>
      <c r="D27" s="27" t="s">
        <v>0</v>
      </c>
      <c r="E27" s="28">
        <f>SUM(F27:K27)</f>
        <v>3001.1880000000001</v>
      </c>
      <c r="F27" s="19">
        <f>F9+F15+F21</f>
        <v>242.47300000000001</v>
      </c>
      <c r="G27" s="19">
        <f t="shared" ref="G27:K27" si="5">G9+G15+G21</f>
        <v>1058.3679999999999</v>
      </c>
      <c r="H27" s="19">
        <f t="shared" si="5"/>
        <v>230.34699999999998</v>
      </c>
      <c r="I27" s="19">
        <f t="shared" si="5"/>
        <v>210</v>
      </c>
      <c r="J27" s="19">
        <f t="shared" si="5"/>
        <v>210</v>
      </c>
      <c r="K27" s="19">
        <f t="shared" si="5"/>
        <v>1050</v>
      </c>
    </row>
    <row r="28" spans="1:13" s="25" customFormat="1" x14ac:dyDescent="0.2">
      <c r="A28" s="109"/>
      <c r="B28" s="110"/>
      <c r="C28" s="111"/>
      <c r="D28" s="27" t="s">
        <v>11</v>
      </c>
      <c r="E28" s="19">
        <f>SUM(F28:J28)</f>
        <v>0</v>
      </c>
      <c r="F28" s="20">
        <f t="shared" ref="F28:G30" si="6">F10+F16+F22</f>
        <v>0</v>
      </c>
      <c r="G28" s="20">
        <f t="shared" si="6"/>
        <v>0</v>
      </c>
      <c r="H28" s="20"/>
      <c r="I28" s="20"/>
      <c r="J28" s="20"/>
      <c r="K28" s="20"/>
    </row>
    <row r="29" spans="1:13" s="25" customFormat="1" x14ac:dyDescent="0.2">
      <c r="A29" s="109"/>
      <c r="B29" s="110"/>
      <c r="C29" s="111"/>
      <c r="D29" s="18" t="s">
        <v>6</v>
      </c>
      <c r="E29" s="19">
        <f>SUM(F29:J29)</f>
        <v>0</v>
      </c>
      <c r="F29" s="20">
        <f t="shared" si="6"/>
        <v>0</v>
      </c>
      <c r="G29" s="20">
        <f t="shared" si="6"/>
        <v>0</v>
      </c>
      <c r="H29" s="20">
        <f t="shared" ref="H29:K30" si="7">H11+H17+H23</f>
        <v>0</v>
      </c>
      <c r="I29" s="20">
        <f t="shared" si="7"/>
        <v>0</v>
      </c>
      <c r="J29" s="20">
        <f t="shared" si="7"/>
        <v>0</v>
      </c>
      <c r="K29" s="20">
        <f t="shared" si="7"/>
        <v>0</v>
      </c>
    </row>
    <row r="30" spans="1:13" s="25" customFormat="1" x14ac:dyDescent="0.2">
      <c r="A30" s="109"/>
      <c r="B30" s="110"/>
      <c r="C30" s="111"/>
      <c r="D30" s="18" t="s">
        <v>7</v>
      </c>
      <c r="E30" s="19">
        <f>SUM(F30:J30)</f>
        <v>0</v>
      </c>
      <c r="F30" s="20">
        <f t="shared" si="6"/>
        <v>0</v>
      </c>
      <c r="G30" s="20">
        <f t="shared" si="6"/>
        <v>0</v>
      </c>
      <c r="H30" s="20">
        <f t="shared" si="7"/>
        <v>0</v>
      </c>
      <c r="I30" s="20">
        <f t="shared" si="7"/>
        <v>0</v>
      </c>
      <c r="J30" s="20">
        <f t="shared" si="7"/>
        <v>0</v>
      </c>
      <c r="K30" s="20">
        <f t="shared" si="7"/>
        <v>0</v>
      </c>
    </row>
    <row r="31" spans="1:13" s="25" customFormat="1" x14ac:dyDescent="0.2">
      <c r="A31" s="109"/>
      <c r="B31" s="110"/>
      <c r="C31" s="111"/>
      <c r="D31" s="18" t="s">
        <v>90</v>
      </c>
      <c r="E31" s="19">
        <f>SUM(F31:K31)</f>
        <v>3001.1880000000001</v>
      </c>
      <c r="F31" s="20">
        <f>F13+F19+F25</f>
        <v>242.47300000000001</v>
      </c>
      <c r="G31" s="20">
        <f t="shared" ref="G31:K31" si="8">G13+G19+G25</f>
        <v>1058.3679999999999</v>
      </c>
      <c r="H31" s="20">
        <f t="shared" si="8"/>
        <v>230.34699999999998</v>
      </c>
      <c r="I31" s="20">
        <f t="shared" si="8"/>
        <v>210</v>
      </c>
      <c r="J31" s="20">
        <f t="shared" si="8"/>
        <v>210</v>
      </c>
      <c r="K31" s="20">
        <f t="shared" si="8"/>
        <v>1050</v>
      </c>
    </row>
    <row r="32" spans="1:13" s="25" customFormat="1" x14ac:dyDescent="0.2">
      <c r="A32" s="112"/>
      <c r="B32" s="113"/>
      <c r="C32" s="114"/>
      <c r="D32" s="18" t="s">
        <v>8</v>
      </c>
      <c r="E32" s="19">
        <f>SUM(F32:J32)</f>
        <v>0</v>
      </c>
      <c r="F32" s="20">
        <f>SUM(F14+F20)</f>
        <v>0</v>
      </c>
      <c r="G32" s="20">
        <f>G14+G20</f>
        <v>0</v>
      </c>
      <c r="H32" s="20">
        <f>H14+H20</f>
        <v>0</v>
      </c>
      <c r="I32" s="20">
        <f>I14+I20</f>
        <v>0</v>
      </c>
      <c r="J32" s="20">
        <f>J14+J20</f>
        <v>0</v>
      </c>
      <c r="K32" s="20">
        <f>K14+K20</f>
        <v>0</v>
      </c>
    </row>
    <row r="33" spans="1:11" s="2" customFormat="1" x14ac:dyDescent="0.2">
      <c r="A33" s="64" t="s">
        <v>10</v>
      </c>
      <c r="B33" s="65"/>
      <c r="C33" s="66"/>
      <c r="D33" s="16"/>
      <c r="E33" s="12"/>
      <c r="F33" s="17"/>
      <c r="G33" s="17"/>
      <c r="H33" s="17"/>
      <c r="I33" s="17"/>
      <c r="J33" s="17"/>
      <c r="K33" s="17"/>
    </row>
    <row r="34" spans="1:11" s="2" customFormat="1" x14ac:dyDescent="0.2">
      <c r="A34" s="67" t="s">
        <v>21</v>
      </c>
      <c r="B34" s="68"/>
      <c r="C34" s="69"/>
      <c r="D34" s="16" t="s">
        <v>0</v>
      </c>
      <c r="E34" s="10">
        <f t="shared" ref="E34:E39" si="9">SUM(F34:J34)</f>
        <v>0</v>
      </c>
      <c r="F34" s="17">
        <f t="shared" ref="F34:J34" si="10">SUM(F35:F39)</f>
        <v>0</v>
      </c>
      <c r="G34" s="17">
        <f t="shared" si="10"/>
        <v>0</v>
      </c>
      <c r="H34" s="17">
        <f t="shared" si="10"/>
        <v>0</v>
      </c>
      <c r="I34" s="17">
        <f t="shared" si="10"/>
        <v>0</v>
      </c>
      <c r="J34" s="17">
        <f t="shared" si="10"/>
        <v>0</v>
      </c>
      <c r="K34" s="17">
        <f t="shared" ref="K34" si="11">SUM(K35:K39)</f>
        <v>0</v>
      </c>
    </row>
    <row r="35" spans="1:11" s="2" customFormat="1" x14ac:dyDescent="0.2">
      <c r="A35" s="70"/>
      <c r="B35" s="71"/>
      <c r="C35" s="72"/>
      <c r="D35" s="11" t="s">
        <v>11</v>
      </c>
      <c r="E35" s="12">
        <f t="shared" si="9"/>
        <v>0</v>
      </c>
      <c r="F35" s="14">
        <v>0</v>
      </c>
      <c r="G35" s="14">
        <v>0</v>
      </c>
      <c r="H35" s="14">
        <v>0</v>
      </c>
      <c r="I35" s="14">
        <v>0</v>
      </c>
      <c r="J35" s="14">
        <v>0</v>
      </c>
      <c r="K35" s="14">
        <v>0</v>
      </c>
    </row>
    <row r="36" spans="1:11" s="2" customFormat="1" x14ac:dyDescent="0.2">
      <c r="A36" s="70"/>
      <c r="B36" s="71"/>
      <c r="C36" s="72"/>
      <c r="D36" s="13" t="s">
        <v>6</v>
      </c>
      <c r="E36" s="12">
        <f t="shared" si="9"/>
        <v>0</v>
      </c>
      <c r="F36" s="14">
        <v>0</v>
      </c>
      <c r="G36" s="14">
        <v>0</v>
      </c>
      <c r="H36" s="14">
        <v>0</v>
      </c>
      <c r="I36" s="14">
        <v>0</v>
      </c>
      <c r="J36" s="14">
        <v>0</v>
      </c>
      <c r="K36" s="14">
        <v>0</v>
      </c>
    </row>
    <row r="37" spans="1:11" s="2" customFormat="1" x14ac:dyDescent="0.2">
      <c r="A37" s="70"/>
      <c r="B37" s="71"/>
      <c r="C37" s="72"/>
      <c r="D37" s="13" t="s">
        <v>7</v>
      </c>
      <c r="E37" s="12">
        <f t="shared" si="9"/>
        <v>0</v>
      </c>
      <c r="F37" s="14">
        <v>0</v>
      </c>
      <c r="G37" s="14">
        <v>0</v>
      </c>
      <c r="H37" s="14">
        <v>0</v>
      </c>
      <c r="I37" s="14">
        <v>0</v>
      </c>
      <c r="J37" s="14">
        <v>0</v>
      </c>
      <c r="K37" s="14">
        <v>0</v>
      </c>
    </row>
    <row r="38" spans="1:11" s="2" customFormat="1" x14ac:dyDescent="0.2">
      <c r="A38" s="70"/>
      <c r="B38" s="71"/>
      <c r="C38" s="72"/>
      <c r="D38" s="13" t="s">
        <v>90</v>
      </c>
      <c r="E38" s="12">
        <f t="shared" si="9"/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</row>
    <row r="39" spans="1:11" s="2" customFormat="1" x14ac:dyDescent="0.2">
      <c r="A39" s="73"/>
      <c r="B39" s="74"/>
      <c r="C39" s="75"/>
      <c r="D39" s="13" t="s">
        <v>8</v>
      </c>
      <c r="E39" s="12">
        <f t="shared" si="9"/>
        <v>0</v>
      </c>
      <c r="F39" s="14">
        <v>0</v>
      </c>
      <c r="G39" s="14">
        <v>0</v>
      </c>
      <c r="H39" s="14">
        <v>0</v>
      </c>
      <c r="I39" s="14">
        <v>0</v>
      </c>
      <c r="J39" s="14">
        <v>0</v>
      </c>
      <c r="K39" s="14">
        <v>0</v>
      </c>
    </row>
    <row r="40" spans="1:11" s="21" customFormat="1" x14ac:dyDescent="0.2">
      <c r="A40" s="76" t="s">
        <v>20</v>
      </c>
      <c r="B40" s="77"/>
      <c r="C40" s="78"/>
      <c r="D40" s="18" t="s">
        <v>0</v>
      </c>
      <c r="E40" s="19">
        <f t="shared" ref="E40:E43" si="12">SUM(F40:K40)</f>
        <v>3001.1880000000001</v>
      </c>
      <c r="F40" s="20">
        <f>SUM(F41:F45)</f>
        <v>242.47300000000001</v>
      </c>
      <c r="G40" s="20">
        <f t="shared" ref="G40:J40" si="13">SUM(G41:G45)</f>
        <v>1058.3679999999999</v>
      </c>
      <c r="H40" s="20">
        <f t="shared" si="13"/>
        <v>230.34699999999998</v>
      </c>
      <c r="I40" s="20">
        <f t="shared" si="13"/>
        <v>210</v>
      </c>
      <c r="J40" s="20">
        <f t="shared" si="13"/>
        <v>210</v>
      </c>
      <c r="K40" s="20">
        <f t="shared" ref="K40" si="14">SUM(K41:K45)</f>
        <v>1050</v>
      </c>
    </row>
    <row r="41" spans="1:11" s="25" customFormat="1" x14ac:dyDescent="0.2">
      <c r="A41" s="79"/>
      <c r="B41" s="80"/>
      <c r="C41" s="81"/>
      <c r="D41" s="22" t="s">
        <v>11</v>
      </c>
      <c r="E41" s="23">
        <f t="shared" si="12"/>
        <v>0</v>
      </c>
      <c r="F41" s="24">
        <f t="shared" ref="F41:F43" si="15">F28</f>
        <v>0</v>
      </c>
      <c r="G41" s="24">
        <f t="shared" ref="G41" si="16">G28</f>
        <v>0</v>
      </c>
      <c r="H41" s="24">
        <f t="shared" ref="H41" si="17">H28</f>
        <v>0</v>
      </c>
      <c r="I41" s="24">
        <f t="shared" ref="I41" si="18">I28</f>
        <v>0</v>
      </c>
      <c r="J41" s="24">
        <f t="shared" ref="J41" si="19">J28</f>
        <v>0</v>
      </c>
      <c r="K41" s="24">
        <f t="shared" ref="K41" si="20">K28</f>
        <v>0</v>
      </c>
    </row>
    <row r="42" spans="1:11" s="25" customFormat="1" x14ac:dyDescent="0.2">
      <c r="A42" s="79"/>
      <c r="B42" s="80"/>
      <c r="C42" s="81"/>
      <c r="D42" s="26" t="s">
        <v>6</v>
      </c>
      <c r="E42" s="23">
        <f t="shared" si="12"/>
        <v>0</v>
      </c>
      <c r="F42" s="24">
        <f t="shared" si="15"/>
        <v>0</v>
      </c>
      <c r="G42" s="24">
        <f t="shared" ref="G42" si="21">G29</f>
        <v>0</v>
      </c>
      <c r="H42" s="24">
        <f t="shared" ref="H42" si="22">H29</f>
        <v>0</v>
      </c>
      <c r="I42" s="24">
        <f t="shared" ref="I42" si="23">I29</f>
        <v>0</v>
      </c>
      <c r="J42" s="24">
        <f t="shared" ref="J42" si="24">J29</f>
        <v>0</v>
      </c>
      <c r="K42" s="24">
        <f t="shared" ref="K42" si="25">K29</f>
        <v>0</v>
      </c>
    </row>
    <row r="43" spans="1:11" s="25" customFormat="1" x14ac:dyDescent="0.2">
      <c r="A43" s="79"/>
      <c r="B43" s="80"/>
      <c r="C43" s="81"/>
      <c r="D43" s="26" t="s">
        <v>7</v>
      </c>
      <c r="E43" s="23">
        <f t="shared" si="12"/>
        <v>0</v>
      </c>
      <c r="F43" s="24">
        <f t="shared" si="15"/>
        <v>0</v>
      </c>
      <c r="G43" s="24">
        <f t="shared" ref="G43" si="26">G30</f>
        <v>0</v>
      </c>
      <c r="H43" s="24">
        <f t="shared" ref="H43" si="27">H30</f>
        <v>0</v>
      </c>
      <c r="I43" s="24">
        <f t="shared" ref="I43" si="28">I30</f>
        <v>0</v>
      </c>
      <c r="J43" s="24">
        <f t="shared" ref="J43" si="29">J30</f>
        <v>0</v>
      </c>
      <c r="K43" s="24">
        <f t="shared" ref="K43" si="30">K30</f>
        <v>0</v>
      </c>
    </row>
    <row r="44" spans="1:11" s="25" customFormat="1" x14ac:dyDescent="0.2">
      <c r="A44" s="79"/>
      <c r="B44" s="80"/>
      <c r="C44" s="81"/>
      <c r="D44" s="26" t="s">
        <v>90</v>
      </c>
      <c r="E44" s="23">
        <f>SUM(F44:K44)</f>
        <v>3001.1880000000001</v>
      </c>
      <c r="F44" s="24">
        <f>F31</f>
        <v>242.47300000000001</v>
      </c>
      <c r="G44" s="24">
        <f t="shared" ref="G44:K44" si="31">G31</f>
        <v>1058.3679999999999</v>
      </c>
      <c r="H44" s="24">
        <f t="shared" si="31"/>
        <v>230.34699999999998</v>
      </c>
      <c r="I44" s="24">
        <f t="shared" si="31"/>
        <v>210</v>
      </c>
      <c r="J44" s="24">
        <f t="shared" si="31"/>
        <v>210</v>
      </c>
      <c r="K44" s="24">
        <f t="shared" si="31"/>
        <v>1050</v>
      </c>
    </row>
    <row r="45" spans="1:11" s="25" customFormat="1" x14ac:dyDescent="0.2">
      <c r="A45" s="82"/>
      <c r="B45" s="83"/>
      <c r="C45" s="84"/>
      <c r="D45" s="26" t="s">
        <v>8</v>
      </c>
      <c r="E45" s="23">
        <f>SUM(F45:J45)</f>
        <v>0</v>
      </c>
      <c r="F45" s="24"/>
      <c r="G45" s="24">
        <f>G32</f>
        <v>0</v>
      </c>
      <c r="H45" s="24">
        <f>H32</f>
        <v>0</v>
      </c>
      <c r="I45" s="24">
        <f>I32</f>
        <v>0</v>
      </c>
      <c r="J45" s="24">
        <f>J32</f>
        <v>0</v>
      </c>
      <c r="K45" s="24">
        <f>K32</f>
        <v>0</v>
      </c>
    </row>
    <row r="46" spans="1:11" s="2" customFormat="1" x14ac:dyDescent="0.2">
      <c r="A46" s="64" t="s">
        <v>10</v>
      </c>
      <c r="B46" s="65"/>
      <c r="C46" s="66"/>
      <c r="D46" s="16"/>
      <c r="E46" s="12"/>
      <c r="F46" s="17"/>
      <c r="G46" s="17"/>
      <c r="H46" s="17"/>
      <c r="I46" s="17"/>
      <c r="J46" s="17"/>
      <c r="K46" s="17"/>
    </row>
    <row r="47" spans="1:11" s="2" customFormat="1" x14ac:dyDescent="0.2">
      <c r="A47" s="67" t="s">
        <v>22</v>
      </c>
      <c r="B47" s="68"/>
      <c r="C47" s="69"/>
      <c r="D47" s="16" t="s">
        <v>0</v>
      </c>
      <c r="E47" s="10">
        <f t="shared" ref="E47:E56" si="32">SUM(F47:J47)</f>
        <v>0</v>
      </c>
      <c r="F47" s="17">
        <f t="shared" ref="F47:J47" si="33">SUM(F48:F52)</f>
        <v>0</v>
      </c>
      <c r="G47" s="17">
        <f t="shared" si="33"/>
        <v>0</v>
      </c>
      <c r="H47" s="17">
        <f t="shared" si="33"/>
        <v>0</v>
      </c>
      <c r="I47" s="17">
        <f t="shared" si="33"/>
        <v>0</v>
      </c>
      <c r="J47" s="17">
        <f t="shared" si="33"/>
        <v>0</v>
      </c>
      <c r="K47" s="17">
        <f t="shared" ref="K47" si="34">SUM(K48:K52)</f>
        <v>0</v>
      </c>
    </row>
    <row r="48" spans="1:11" s="2" customFormat="1" x14ac:dyDescent="0.2">
      <c r="A48" s="70"/>
      <c r="B48" s="71"/>
      <c r="C48" s="72"/>
      <c r="D48" s="11" t="s">
        <v>11</v>
      </c>
      <c r="E48" s="12">
        <f t="shared" si="32"/>
        <v>0</v>
      </c>
      <c r="F48" s="14">
        <v>0</v>
      </c>
      <c r="G48" s="14">
        <v>0</v>
      </c>
      <c r="H48" s="14">
        <v>0</v>
      </c>
      <c r="I48" s="14">
        <v>0</v>
      </c>
      <c r="J48" s="14">
        <v>0</v>
      </c>
      <c r="K48" s="14">
        <v>0</v>
      </c>
    </row>
    <row r="49" spans="1:11" s="2" customFormat="1" x14ac:dyDescent="0.2">
      <c r="A49" s="70"/>
      <c r="B49" s="71"/>
      <c r="C49" s="72"/>
      <c r="D49" s="13" t="s">
        <v>6</v>
      </c>
      <c r="E49" s="12">
        <f t="shared" si="32"/>
        <v>0</v>
      </c>
      <c r="F49" s="14">
        <v>0</v>
      </c>
      <c r="G49" s="14">
        <v>0</v>
      </c>
      <c r="H49" s="14">
        <v>0</v>
      </c>
      <c r="I49" s="14">
        <v>0</v>
      </c>
      <c r="J49" s="14">
        <v>0</v>
      </c>
      <c r="K49" s="14">
        <v>0</v>
      </c>
    </row>
    <row r="50" spans="1:11" s="2" customFormat="1" x14ac:dyDescent="0.2">
      <c r="A50" s="70"/>
      <c r="B50" s="71"/>
      <c r="C50" s="72"/>
      <c r="D50" s="13" t="s">
        <v>7</v>
      </c>
      <c r="E50" s="12">
        <f t="shared" si="32"/>
        <v>0</v>
      </c>
      <c r="F50" s="14">
        <v>0</v>
      </c>
      <c r="G50" s="14">
        <v>0</v>
      </c>
      <c r="H50" s="14">
        <v>0</v>
      </c>
      <c r="I50" s="14">
        <v>0</v>
      </c>
      <c r="J50" s="14">
        <v>0</v>
      </c>
      <c r="K50" s="14">
        <v>0</v>
      </c>
    </row>
    <row r="51" spans="1:11" s="2" customFormat="1" x14ac:dyDescent="0.2">
      <c r="A51" s="70"/>
      <c r="B51" s="71"/>
      <c r="C51" s="72"/>
      <c r="D51" s="13" t="s">
        <v>90</v>
      </c>
      <c r="E51" s="12">
        <f t="shared" si="32"/>
        <v>0</v>
      </c>
      <c r="F51" s="14">
        <v>0</v>
      </c>
      <c r="G51" s="14">
        <v>0</v>
      </c>
      <c r="H51" s="14">
        <v>0</v>
      </c>
      <c r="I51" s="14">
        <v>0</v>
      </c>
      <c r="J51" s="14">
        <v>0</v>
      </c>
      <c r="K51" s="14">
        <v>0</v>
      </c>
    </row>
    <row r="52" spans="1:11" s="2" customFormat="1" x14ac:dyDescent="0.2">
      <c r="A52" s="73"/>
      <c r="B52" s="74"/>
      <c r="C52" s="75"/>
      <c r="D52" s="13" t="s">
        <v>8</v>
      </c>
      <c r="E52" s="12">
        <f t="shared" si="32"/>
        <v>0</v>
      </c>
      <c r="F52" s="14">
        <v>0</v>
      </c>
      <c r="G52" s="14">
        <v>0</v>
      </c>
      <c r="H52" s="14">
        <v>0</v>
      </c>
      <c r="I52" s="14">
        <v>0</v>
      </c>
      <c r="J52" s="14">
        <v>0</v>
      </c>
      <c r="K52" s="14">
        <v>0</v>
      </c>
    </row>
    <row r="53" spans="1:11" s="21" customFormat="1" x14ac:dyDescent="0.2">
      <c r="A53" s="76" t="s">
        <v>23</v>
      </c>
      <c r="B53" s="77"/>
      <c r="C53" s="78"/>
      <c r="D53" s="18" t="s">
        <v>0</v>
      </c>
      <c r="E53" s="19">
        <f>SUM(F53:K53)</f>
        <v>3001.1880000000001</v>
      </c>
      <c r="F53" s="20">
        <f>SUM(F54:F58)</f>
        <v>242.47300000000001</v>
      </c>
      <c r="G53" s="20">
        <f t="shared" ref="G53:J53" si="35">SUM(G54:G58)</f>
        <v>1058.3679999999999</v>
      </c>
      <c r="H53" s="20">
        <f t="shared" si="35"/>
        <v>230.34700000000001</v>
      </c>
      <c r="I53" s="20">
        <f t="shared" si="35"/>
        <v>210</v>
      </c>
      <c r="J53" s="20">
        <f t="shared" si="35"/>
        <v>210</v>
      </c>
      <c r="K53" s="20">
        <f t="shared" ref="K53" si="36">SUM(K54:K58)</f>
        <v>1050</v>
      </c>
    </row>
    <row r="54" spans="1:11" s="25" customFormat="1" x14ac:dyDescent="0.2">
      <c r="A54" s="79"/>
      <c r="B54" s="80"/>
      <c r="C54" s="81"/>
      <c r="D54" s="22" t="s">
        <v>11</v>
      </c>
      <c r="E54" s="23">
        <f t="shared" si="32"/>
        <v>0</v>
      </c>
      <c r="F54" s="24">
        <f t="shared" ref="F54:J56" si="37">F28</f>
        <v>0</v>
      </c>
      <c r="G54" s="24">
        <f t="shared" si="37"/>
        <v>0</v>
      </c>
      <c r="H54" s="24">
        <f t="shared" si="37"/>
        <v>0</v>
      </c>
      <c r="I54" s="24">
        <f t="shared" si="37"/>
        <v>0</v>
      </c>
      <c r="J54" s="24">
        <f t="shared" si="37"/>
        <v>0</v>
      </c>
      <c r="K54" s="24">
        <f t="shared" ref="K54" si="38">K28</f>
        <v>0</v>
      </c>
    </row>
    <row r="55" spans="1:11" s="25" customFormat="1" x14ac:dyDescent="0.2">
      <c r="A55" s="79"/>
      <c r="B55" s="80"/>
      <c r="C55" s="81"/>
      <c r="D55" s="26" t="s">
        <v>6</v>
      </c>
      <c r="E55" s="23">
        <f t="shared" si="32"/>
        <v>0</v>
      </c>
      <c r="F55" s="24">
        <f t="shared" si="37"/>
        <v>0</v>
      </c>
      <c r="G55" s="24">
        <f t="shared" si="37"/>
        <v>0</v>
      </c>
      <c r="H55" s="24">
        <f t="shared" si="37"/>
        <v>0</v>
      </c>
      <c r="I55" s="24">
        <f t="shared" si="37"/>
        <v>0</v>
      </c>
      <c r="J55" s="24">
        <f>J29</f>
        <v>0</v>
      </c>
      <c r="K55" s="24">
        <f>K29</f>
        <v>0</v>
      </c>
    </row>
    <row r="56" spans="1:11" s="25" customFormat="1" x14ac:dyDescent="0.2">
      <c r="A56" s="79"/>
      <c r="B56" s="80"/>
      <c r="C56" s="81"/>
      <c r="D56" s="26" t="s">
        <v>7</v>
      </c>
      <c r="E56" s="23">
        <f t="shared" si="32"/>
        <v>0</v>
      </c>
      <c r="F56" s="24">
        <f t="shared" si="37"/>
        <v>0</v>
      </c>
      <c r="G56" s="24">
        <f t="shared" si="37"/>
        <v>0</v>
      </c>
      <c r="H56" s="24">
        <f t="shared" si="37"/>
        <v>0</v>
      </c>
      <c r="I56" s="24">
        <f t="shared" si="37"/>
        <v>0</v>
      </c>
      <c r="J56" s="24">
        <f t="shared" si="37"/>
        <v>0</v>
      </c>
      <c r="K56" s="24">
        <f t="shared" ref="K56" si="39">K30</f>
        <v>0</v>
      </c>
    </row>
    <row r="57" spans="1:11" s="25" customFormat="1" x14ac:dyDescent="0.2">
      <c r="A57" s="79"/>
      <c r="B57" s="80"/>
      <c r="C57" s="81"/>
      <c r="D57" s="26" t="s">
        <v>90</v>
      </c>
      <c r="E57" s="14">
        <f>SUM(F57:K57)</f>
        <v>3001.1880000000001</v>
      </c>
      <c r="F57" s="24">
        <f>F64+F70+F76</f>
        <v>242.47300000000001</v>
      </c>
      <c r="G57" s="14">
        <f>G64+G70+G76</f>
        <v>1058.3679999999999</v>
      </c>
      <c r="H57" s="14">
        <f t="shared" ref="H57:J57" si="40">H64+H70+H76</f>
        <v>230.34700000000001</v>
      </c>
      <c r="I57" s="14">
        <f t="shared" si="40"/>
        <v>210</v>
      </c>
      <c r="J57" s="14">
        <f t="shared" si="40"/>
        <v>210</v>
      </c>
      <c r="K57" s="14">
        <f>K64+K70+K76</f>
        <v>1050</v>
      </c>
    </row>
    <row r="58" spans="1:11" s="25" customFormat="1" x14ac:dyDescent="0.2">
      <c r="A58" s="82"/>
      <c r="B58" s="83"/>
      <c r="C58" s="84"/>
      <c r="D58" s="26" t="s">
        <v>8</v>
      </c>
      <c r="E58" s="23">
        <f>SUM(F58:J58)</f>
        <v>0</v>
      </c>
      <c r="F58" s="24"/>
      <c r="G58" s="24"/>
      <c r="H58" s="24">
        <v>0</v>
      </c>
      <c r="I58" s="24">
        <v>0</v>
      </c>
      <c r="J58" s="24">
        <f>J32</f>
        <v>0</v>
      </c>
      <c r="K58" s="24">
        <f>K32</f>
        <v>0</v>
      </c>
    </row>
    <row r="59" spans="1:11" s="25" customFormat="1" x14ac:dyDescent="0.2">
      <c r="A59" s="106" t="s">
        <v>10</v>
      </c>
      <c r="B59" s="107"/>
      <c r="C59" s="108"/>
      <c r="D59" s="18"/>
      <c r="E59" s="23"/>
      <c r="F59" s="20"/>
      <c r="G59" s="20"/>
      <c r="H59" s="20"/>
      <c r="I59" s="20"/>
      <c r="J59" s="20"/>
      <c r="K59" s="20"/>
    </row>
    <row r="60" spans="1:11" s="2" customFormat="1" x14ac:dyDescent="0.2">
      <c r="A60" s="97" t="s">
        <v>14</v>
      </c>
      <c r="B60" s="98"/>
      <c r="C60" s="99"/>
      <c r="D60" s="16" t="s">
        <v>0</v>
      </c>
      <c r="E60" s="59">
        <f>SUM(F60:K60)</f>
        <v>2824.23</v>
      </c>
      <c r="F60" s="17">
        <f t="shared" ref="F60:J60" si="41">SUM(F61:F65)</f>
        <v>178.99200000000002</v>
      </c>
      <c r="G60" s="17">
        <f t="shared" si="41"/>
        <v>1058.3679999999999</v>
      </c>
      <c r="H60" s="17">
        <f t="shared" si="41"/>
        <v>116.87</v>
      </c>
      <c r="I60" s="17">
        <f t="shared" si="41"/>
        <v>210</v>
      </c>
      <c r="J60" s="17">
        <f t="shared" si="41"/>
        <v>210</v>
      </c>
      <c r="K60" s="17">
        <f t="shared" ref="K60" si="42">SUM(K61:K65)</f>
        <v>1050</v>
      </c>
    </row>
    <row r="61" spans="1:11" s="2" customFormat="1" x14ac:dyDescent="0.2">
      <c r="A61" s="100"/>
      <c r="B61" s="101"/>
      <c r="C61" s="102"/>
      <c r="D61" s="11" t="s">
        <v>11</v>
      </c>
      <c r="E61" s="12">
        <f>SUM(F61:J61)</f>
        <v>0</v>
      </c>
      <c r="F61" s="14"/>
      <c r="G61" s="14"/>
      <c r="H61" s="14"/>
      <c r="I61" s="14"/>
      <c r="J61" s="14"/>
      <c r="K61" s="14"/>
    </row>
    <row r="62" spans="1:11" s="2" customFormat="1" x14ac:dyDescent="0.2">
      <c r="A62" s="100"/>
      <c r="B62" s="101"/>
      <c r="C62" s="102"/>
      <c r="D62" s="13" t="s">
        <v>6</v>
      </c>
      <c r="E62" s="12">
        <f>SUM(F62:J62)</f>
        <v>0</v>
      </c>
      <c r="F62" s="14"/>
      <c r="G62" s="14"/>
      <c r="H62" s="14"/>
      <c r="I62" s="14"/>
      <c r="J62" s="14"/>
      <c r="K62" s="14"/>
    </row>
    <row r="63" spans="1:11" s="2" customFormat="1" x14ac:dyDescent="0.2">
      <c r="A63" s="100"/>
      <c r="B63" s="101"/>
      <c r="C63" s="102"/>
      <c r="D63" s="13" t="s">
        <v>7</v>
      </c>
      <c r="E63" s="12">
        <f>SUM(F63:J63)</f>
        <v>0</v>
      </c>
      <c r="F63" s="14"/>
      <c r="G63" s="14"/>
      <c r="H63" s="14"/>
      <c r="I63" s="14"/>
      <c r="J63" s="14"/>
      <c r="K63" s="14"/>
    </row>
    <row r="64" spans="1:11" s="2" customFormat="1" x14ac:dyDescent="0.2">
      <c r="A64" s="100"/>
      <c r="B64" s="101"/>
      <c r="C64" s="102"/>
      <c r="D64" s="13" t="s">
        <v>90</v>
      </c>
      <c r="E64" s="12">
        <f>SUM(F64:K64)</f>
        <v>2824.23</v>
      </c>
      <c r="F64" s="14">
        <f>77.946+8.992-77.946+170</f>
        <v>178.99200000000002</v>
      </c>
      <c r="G64" s="14">
        <v>1058.3679999999999</v>
      </c>
      <c r="H64" s="14">
        <f>H19</f>
        <v>116.87</v>
      </c>
      <c r="I64" s="14">
        <f>I19</f>
        <v>210</v>
      </c>
      <c r="J64" s="14">
        <f>J19</f>
        <v>210</v>
      </c>
      <c r="K64" s="14">
        <f>K19</f>
        <v>1050</v>
      </c>
    </row>
    <row r="65" spans="1:11" s="2" customFormat="1" x14ac:dyDescent="0.2">
      <c r="A65" s="103"/>
      <c r="B65" s="104"/>
      <c r="C65" s="105"/>
      <c r="D65" s="13" t="s">
        <v>8</v>
      </c>
      <c r="E65" s="12">
        <f>SUM(F65:K65)</f>
        <v>0</v>
      </c>
      <c r="F65" s="14"/>
      <c r="G65" s="14"/>
      <c r="H65" s="14">
        <v>0</v>
      </c>
      <c r="I65" s="14">
        <v>0</v>
      </c>
      <c r="J65" s="14">
        <v>0</v>
      </c>
      <c r="K65" s="14">
        <v>0</v>
      </c>
    </row>
    <row r="66" spans="1:11" s="2" customFormat="1" x14ac:dyDescent="0.2">
      <c r="A66" s="97" t="s">
        <v>15</v>
      </c>
      <c r="B66" s="98"/>
      <c r="C66" s="99"/>
      <c r="D66" s="16" t="s">
        <v>0</v>
      </c>
      <c r="E66" s="10">
        <f>SUM(F66:J66)</f>
        <v>165.881</v>
      </c>
      <c r="F66" s="17">
        <f t="shared" ref="F66:J66" si="43">SUM(F67:F71)</f>
        <v>52.404000000000003</v>
      </c>
      <c r="G66" s="17">
        <f t="shared" si="43"/>
        <v>0</v>
      </c>
      <c r="H66" s="17">
        <f t="shared" si="43"/>
        <v>113.477</v>
      </c>
      <c r="I66" s="17">
        <f t="shared" si="43"/>
        <v>0</v>
      </c>
      <c r="J66" s="17">
        <f t="shared" si="43"/>
        <v>0</v>
      </c>
      <c r="K66" s="17">
        <f t="shared" ref="K66" si="44">SUM(K67:K71)</f>
        <v>0</v>
      </c>
    </row>
    <row r="67" spans="1:11" x14ac:dyDescent="0.25">
      <c r="A67" s="100"/>
      <c r="B67" s="101"/>
      <c r="C67" s="102"/>
      <c r="D67" s="11" t="s">
        <v>11</v>
      </c>
      <c r="E67" s="12">
        <f>SUM(F67:J67)</f>
        <v>0</v>
      </c>
      <c r="F67" s="14"/>
      <c r="G67" s="14"/>
      <c r="H67" s="14"/>
      <c r="I67" s="14"/>
      <c r="J67" s="14"/>
      <c r="K67" s="14"/>
    </row>
    <row r="68" spans="1:11" x14ac:dyDescent="0.25">
      <c r="A68" s="100"/>
      <c r="B68" s="101"/>
      <c r="C68" s="102"/>
      <c r="D68" s="13" t="s">
        <v>6</v>
      </c>
      <c r="E68" s="12">
        <f>SUM(F68:J68)</f>
        <v>0</v>
      </c>
      <c r="F68" s="14"/>
      <c r="G68" s="14"/>
      <c r="H68" s="14"/>
      <c r="I68" s="14"/>
      <c r="J68" s="14"/>
      <c r="K68" s="14"/>
    </row>
    <row r="69" spans="1:11" x14ac:dyDescent="0.25">
      <c r="A69" s="100"/>
      <c r="B69" s="101"/>
      <c r="C69" s="102"/>
      <c r="D69" s="13" t="s">
        <v>7</v>
      </c>
      <c r="E69" s="12">
        <f>SUM(F69:J69)</f>
        <v>0</v>
      </c>
      <c r="F69" s="14"/>
      <c r="G69" s="14"/>
      <c r="H69" s="14"/>
      <c r="I69" s="14"/>
      <c r="J69" s="14"/>
      <c r="K69" s="14"/>
    </row>
    <row r="70" spans="1:11" x14ac:dyDescent="0.25">
      <c r="A70" s="100"/>
      <c r="B70" s="101"/>
      <c r="C70" s="102"/>
      <c r="D70" s="13" t="s">
        <v>90</v>
      </c>
      <c r="E70" s="12">
        <f>SUM(F70:K70)</f>
        <v>165.881</v>
      </c>
      <c r="F70" s="14">
        <v>52.404000000000003</v>
      </c>
      <c r="G70" s="14"/>
      <c r="H70" s="14">
        <f>H13+H25</f>
        <v>113.477</v>
      </c>
      <c r="I70" s="14">
        <f>I13</f>
        <v>0</v>
      </c>
      <c r="J70" s="14">
        <f>J13</f>
        <v>0</v>
      </c>
      <c r="K70" s="14">
        <f>K13</f>
        <v>0</v>
      </c>
    </row>
    <row r="71" spans="1:11" x14ac:dyDescent="0.25">
      <c r="A71" s="103"/>
      <c r="B71" s="104"/>
      <c r="C71" s="105"/>
      <c r="D71" s="13" t="s">
        <v>8</v>
      </c>
      <c r="E71" s="12">
        <f>SUM(F71:K71)</f>
        <v>0</v>
      </c>
      <c r="F71" s="14">
        <v>0</v>
      </c>
      <c r="G71" s="14"/>
      <c r="H71" s="14"/>
      <c r="I71" s="14"/>
      <c r="J71" s="14"/>
      <c r="K71" s="14"/>
    </row>
    <row r="72" spans="1:11" x14ac:dyDescent="0.25">
      <c r="A72" s="97" t="s">
        <v>104</v>
      </c>
      <c r="B72" s="98"/>
      <c r="C72" s="99"/>
      <c r="D72" s="16" t="s">
        <v>0</v>
      </c>
      <c r="E72" s="10">
        <f>SUM(F72:J72)</f>
        <v>11.076999999999998</v>
      </c>
      <c r="F72" s="17">
        <f t="shared" ref="F72:J72" si="45">SUM(F73:F77)</f>
        <v>11.076999999999998</v>
      </c>
      <c r="G72" s="17">
        <f t="shared" si="45"/>
        <v>0</v>
      </c>
      <c r="H72" s="17">
        <f t="shared" si="45"/>
        <v>0</v>
      </c>
      <c r="I72" s="17">
        <f t="shared" si="45"/>
        <v>0</v>
      </c>
      <c r="J72" s="17">
        <f t="shared" si="45"/>
        <v>0</v>
      </c>
      <c r="K72" s="17">
        <f t="shared" ref="K72" si="46">SUM(K73:K77)</f>
        <v>0</v>
      </c>
    </row>
    <row r="73" spans="1:11" x14ac:dyDescent="0.25">
      <c r="A73" s="100"/>
      <c r="B73" s="101"/>
      <c r="C73" s="102"/>
      <c r="D73" s="11" t="s">
        <v>11</v>
      </c>
      <c r="E73" s="12">
        <f>SUM(F73:J73)</f>
        <v>0</v>
      </c>
      <c r="F73" s="14"/>
      <c r="G73" s="14"/>
      <c r="H73" s="14"/>
      <c r="I73" s="14"/>
      <c r="J73" s="14"/>
      <c r="K73" s="14"/>
    </row>
    <row r="74" spans="1:11" x14ac:dyDescent="0.25">
      <c r="A74" s="100"/>
      <c r="B74" s="101"/>
      <c r="C74" s="102"/>
      <c r="D74" s="13" t="s">
        <v>6</v>
      </c>
      <c r="E74" s="12">
        <f>SUM(F74:J74)</f>
        <v>0</v>
      </c>
      <c r="F74" s="14"/>
      <c r="G74" s="14"/>
      <c r="H74" s="14"/>
      <c r="I74" s="14"/>
      <c r="J74" s="14"/>
      <c r="K74" s="14"/>
    </row>
    <row r="75" spans="1:11" x14ac:dyDescent="0.25">
      <c r="A75" s="100"/>
      <c r="B75" s="101"/>
      <c r="C75" s="102"/>
      <c r="D75" s="13" t="s">
        <v>7</v>
      </c>
      <c r="E75" s="12">
        <f>SUM(F75:J75)</f>
        <v>0</v>
      </c>
      <c r="F75" s="14"/>
      <c r="G75" s="14"/>
      <c r="H75" s="14"/>
      <c r="I75" s="14"/>
      <c r="J75" s="14"/>
      <c r="K75" s="14"/>
    </row>
    <row r="76" spans="1:11" x14ac:dyDescent="0.25">
      <c r="A76" s="100"/>
      <c r="B76" s="101"/>
      <c r="C76" s="102"/>
      <c r="D76" s="13" t="s">
        <v>90</v>
      </c>
      <c r="E76" s="12">
        <f>SUM(F76:K76)</f>
        <v>11.076999999999998</v>
      </c>
      <c r="F76" s="14">
        <f>103.131-92.054</f>
        <v>11.076999999999998</v>
      </c>
      <c r="G76" s="14"/>
      <c r="H76" s="14">
        <v>0</v>
      </c>
      <c r="I76" s="14">
        <v>0</v>
      </c>
      <c r="J76" s="14"/>
      <c r="K76" s="14"/>
    </row>
    <row r="77" spans="1:11" x14ac:dyDescent="0.25">
      <c r="A77" s="103"/>
      <c r="B77" s="104"/>
      <c r="C77" s="105"/>
      <c r="D77" s="13" t="s">
        <v>8</v>
      </c>
      <c r="E77" s="12">
        <f>SUM(F77:J77)</f>
        <v>0</v>
      </c>
      <c r="F77" s="14"/>
      <c r="G77" s="14"/>
      <c r="H77" s="14"/>
      <c r="I77" s="14"/>
      <c r="J77" s="14"/>
      <c r="K77" s="14"/>
    </row>
    <row r="78" spans="1:11" ht="93.75" customHeight="1" x14ac:dyDescent="0.25">
      <c r="A78" s="92" t="s">
        <v>105</v>
      </c>
      <c r="B78" s="93"/>
      <c r="C78" s="93"/>
    </row>
  </sheetData>
  <mergeCells count="29">
    <mergeCell ref="A78:C78"/>
    <mergeCell ref="E5:K5"/>
    <mergeCell ref="E6:K6"/>
    <mergeCell ref="A66:C71"/>
    <mergeCell ref="A72:C77"/>
    <mergeCell ref="A59:C59"/>
    <mergeCell ref="A60:C65"/>
    <mergeCell ref="A27:C32"/>
    <mergeCell ref="A46:C46"/>
    <mergeCell ref="A47:C52"/>
    <mergeCell ref="B15:B20"/>
    <mergeCell ref="C15:C20"/>
    <mergeCell ref="A53:C58"/>
    <mergeCell ref="A15:A20"/>
    <mergeCell ref="A21:A26"/>
    <mergeCell ref="B21:B26"/>
    <mergeCell ref="C21:C26"/>
    <mergeCell ref="A33:C33"/>
    <mergeCell ref="A34:C39"/>
    <mergeCell ref="A40:C45"/>
    <mergeCell ref="G1:J1"/>
    <mergeCell ref="C9:C14"/>
    <mergeCell ref="A9:A14"/>
    <mergeCell ref="B9:B14"/>
    <mergeCell ref="A5:A7"/>
    <mergeCell ref="B5:B7"/>
    <mergeCell ref="C5:C7"/>
    <mergeCell ref="D5:D7"/>
    <mergeCell ref="A3:J3"/>
  </mergeCells>
  <pageMargins left="0.39370078740157483" right="0.39370078740157483" top="0.27559055118110237" bottom="0.27559055118110237" header="0.31496062992125984" footer="0.31496062992125984"/>
  <pageSetup paperSize="9" scale="5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topLeftCell="A10" workbookViewId="0">
      <selection activeCell="C11" sqref="C11"/>
    </sheetView>
  </sheetViews>
  <sheetFormatPr defaultRowHeight="12.75" x14ac:dyDescent="0.2"/>
  <cols>
    <col min="1" max="1" width="14.28515625" customWidth="1"/>
    <col min="2" max="2" width="33.85546875" customWidth="1"/>
    <col min="3" max="3" width="46" customWidth="1"/>
    <col min="4" max="4" width="27.85546875" customWidth="1"/>
  </cols>
  <sheetData>
    <row r="1" spans="1:4" ht="15" x14ac:dyDescent="0.25">
      <c r="A1" s="34"/>
      <c r="B1" s="34"/>
      <c r="C1" s="34"/>
      <c r="D1" s="35" t="s">
        <v>37</v>
      </c>
    </row>
    <row r="2" spans="1:4" x14ac:dyDescent="0.2">
      <c r="A2" s="116" t="s">
        <v>38</v>
      </c>
      <c r="B2" s="116"/>
      <c r="C2" s="116"/>
      <c r="D2" s="116"/>
    </row>
    <row r="4" spans="1:4" ht="63.75" x14ac:dyDescent="0.2">
      <c r="A4" s="29" t="s">
        <v>28</v>
      </c>
      <c r="B4" s="29" t="s">
        <v>29</v>
      </c>
      <c r="C4" s="29" t="s">
        <v>30</v>
      </c>
      <c r="D4" s="29" t="s">
        <v>31</v>
      </c>
    </row>
    <row r="5" spans="1:4" x14ac:dyDescent="0.2">
      <c r="A5" s="30">
        <v>1</v>
      </c>
      <c r="B5" s="30">
        <v>2</v>
      </c>
      <c r="C5" s="30">
        <v>3</v>
      </c>
      <c r="D5" s="30">
        <v>4</v>
      </c>
    </row>
    <row r="6" spans="1:4" s="36" customFormat="1" ht="28.5" customHeight="1" x14ac:dyDescent="0.2">
      <c r="A6" s="119" t="s">
        <v>109</v>
      </c>
      <c r="B6" s="119"/>
      <c r="C6" s="119"/>
      <c r="D6" s="119"/>
    </row>
    <row r="7" spans="1:4" ht="25.5" customHeight="1" x14ac:dyDescent="0.2">
      <c r="A7" s="119" t="s">
        <v>32</v>
      </c>
      <c r="B7" s="119"/>
      <c r="C7" s="119"/>
      <c r="D7" s="119"/>
    </row>
    <row r="8" spans="1:4" ht="26.25" customHeight="1" x14ac:dyDescent="0.2">
      <c r="A8" s="117" t="s">
        <v>33</v>
      </c>
      <c r="B8" s="117"/>
      <c r="C8" s="117"/>
      <c r="D8" s="118"/>
    </row>
    <row r="9" spans="1:4" ht="23.25" customHeight="1" x14ac:dyDescent="0.2">
      <c r="A9" s="120" t="s">
        <v>34</v>
      </c>
      <c r="B9" s="121"/>
      <c r="C9" s="121"/>
      <c r="D9" s="122"/>
    </row>
    <row r="10" spans="1:4" ht="23.25" customHeight="1" x14ac:dyDescent="0.2">
      <c r="A10" s="120" t="s">
        <v>110</v>
      </c>
      <c r="B10" s="134"/>
      <c r="C10" s="134"/>
      <c r="D10" s="135"/>
    </row>
    <row r="11" spans="1:4" ht="92.25" customHeight="1" x14ac:dyDescent="0.2">
      <c r="A11" s="31" t="s">
        <v>13</v>
      </c>
      <c r="B11" s="32" t="s">
        <v>35</v>
      </c>
      <c r="C11" s="32" t="s">
        <v>88</v>
      </c>
      <c r="D11" s="33"/>
    </row>
    <row r="12" spans="1:4" ht="96.75" customHeight="1" x14ac:dyDescent="0.2">
      <c r="A12" s="31" t="s">
        <v>12</v>
      </c>
      <c r="B12" s="32" t="s">
        <v>36</v>
      </c>
      <c r="C12" s="32" t="s">
        <v>89</v>
      </c>
      <c r="D12" s="33"/>
    </row>
    <row r="13" spans="1:4" ht="152.25" customHeight="1" x14ac:dyDescent="0.2">
      <c r="A13" s="31" t="s">
        <v>99</v>
      </c>
      <c r="B13" s="32" t="s">
        <v>100</v>
      </c>
      <c r="C13" s="32" t="s">
        <v>101</v>
      </c>
      <c r="D13" s="33"/>
    </row>
  </sheetData>
  <mergeCells count="6">
    <mergeCell ref="A10:D10"/>
    <mergeCell ref="A2:D2"/>
    <mergeCell ref="A8:D8"/>
    <mergeCell ref="A6:D6"/>
    <mergeCell ref="A7:D7"/>
    <mergeCell ref="A9:D9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view="pageBreakPreview" zoomScale="124" zoomScaleNormal="100" zoomScaleSheetLayoutView="124" workbookViewId="0">
      <selection activeCell="L5" sqref="L5:L7"/>
    </sheetView>
  </sheetViews>
  <sheetFormatPr defaultRowHeight="12.75" x14ac:dyDescent="0.2"/>
  <cols>
    <col min="2" max="2" width="15.28515625" customWidth="1"/>
    <col min="3" max="3" width="12" customWidth="1"/>
    <col min="4" max="4" width="21.5703125" customWidth="1"/>
    <col min="5" max="5" width="29" customWidth="1"/>
    <col min="12" max="12" width="14.85546875" customWidth="1"/>
    <col min="13" max="13" width="18.140625" customWidth="1"/>
  </cols>
  <sheetData>
    <row r="1" spans="1:13" ht="15.75" x14ac:dyDescent="0.25">
      <c r="A1" s="123" t="s">
        <v>39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</row>
    <row r="2" spans="1:13" ht="15.75" x14ac:dyDescent="0.25">
      <c r="A2" s="124" t="s">
        <v>40</v>
      </c>
      <c r="B2" s="124"/>
      <c r="C2" s="124"/>
      <c r="D2" s="124"/>
      <c r="E2" s="124"/>
      <c r="F2" s="124"/>
      <c r="G2" s="124"/>
      <c r="H2" s="124"/>
      <c r="I2" s="124"/>
      <c r="J2" s="124"/>
      <c r="K2" s="124"/>
      <c r="L2" s="124"/>
      <c r="M2" s="124"/>
    </row>
    <row r="3" spans="1:13" ht="15.75" x14ac:dyDescent="0.2">
      <c r="A3" s="125" t="s">
        <v>93</v>
      </c>
      <c r="B3" s="12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</row>
    <row r="4" spans="1:13" ht="15.75" x14ac:dyDescent="0.25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</row>
    <row r="5" spans="1:13" ht="15.75" x14ac:dyDescent="0.2">
      <c r="A5" s="126" t="s">
        <v>41</v>
      </c>
      <c r="B5" s="126" t="s">
        <v>42</v>
      </c>
      <c r="C5" s="126" t="s">
        <v>43</v>
      </c>
      <c r="D5" s="126" t="s">
        <v>44</v>
      </c>
      <c r="E5" s="126" t="s">
        <v>45</v>
      </c>
      <c r="F5" s="126" t="s">
        <v>94</v>
      </c>
      <c r="G5" s="126" t="s">
        <v>46</v>
      </c>
      <c r="H5" s="129" t="s">
        <v>47</v>
      </c>
      <c r="I5" s="129"/>
      <c r="J5" s="129"/>
      <c r="K5" s="129"/>
      <c r="L5" s="126" t="s">
        <v>48</v>
      </c>
      <c r="M5" s="126" t="s">
        <v>49</v>
      </c>
    </row>
    <row r="6" spans="1:13" ht="15.75" x14ac:dyDescent="0.2">
      <c r="A6" s="127"/>
      <c r="B6" s="127"/>
      <c r="C6" s="127"/>
      <c r="D6" s="127"/>
      <c r="E6" s="127"/>
      <c r="F6" s="127"/>
      <c r="G6" s="127"/>
      <c r="H6" s="129" t="s">
        <v>0</v>
      </c>
      <c r="I6" s="129" t="s">
        <v>27</v>
      </c>
      <c r="J6" s="129"/>
      <c r="K6" s="129"/>
      <c r="L6" s="127"/>
      <c r="M6" s="127"/>
    </row>
    <row r="7" spans="1:13" ht="87.75" customHeight="1" x14ac:dyDescent="0.2">
      <c r="A7" s="128"/>
      <c r="B7" s="128"/>
      <c r="C7" s="128"/>
      <c r="D7" s="128"/>
      <c r="E7" s="128"/>
      <c r="F7" s="128"/>
      <c r="G7" s="128"/>
      <c r="H7" s="129"/>
      <c r="I7" s="38" t="s">
        <v>50</v>
      </c>
      <c r="J7" s="38" t="s">
        <v>51</v>
      </c>
      <c r="K7" s="38" t="s">
        <v>95</v>
      </c>
      <c r="L7" s="128"/>
      <c r="M7" s="128"/>
    </row>
    <row r="8" spans="1:13" x14ac:dyDescent="0.2">
      <c r="A8" s="39">
        <v>1</v>
      </c>
      <c r="B8" s="39">
        <v>2</v>
      </c>
      <c r="C8" s="39">
        <v>3</v>
      </c>
      <c r="D8" s="39">
        <v>4</v>
      </c>
      <c r="E8" s="39">
        <v>5</v>
      </c>
      <c r="F8" s="39">
        <v>6</v>
      </c>
      <c r="G8" s="39">
        <v>7</v>
      </c>
      <c r="H8" s="39">
        <v>8</v>
      </c>
      <c r="I8" s="39">
        <v>9</v>
      </c>
      <c r="J8" s="39">
        <v>10</v>
      </c>
      <c r="K8" s="39">
        <v>11</v>
      </c>
      <c r="L8" s="39">
        <v>12</v>
      </c>
      <c r="M8" s="39">
        <v>13</v>
      </c>
    </row>
    <row r="9" spans="1:13" ht="15.75" x14ac:dyDescent="0.2">
      <c r="A9" s="40"/>
      <c r="B9" s="41"/>
      <c r="C9" s="42"/>
      <c r="D9" s="42"/>
      <c r="E9" s="43"/>
      <c r="F9" s="42"/>
      <c r="G9" s="42"/>
      <c r="H9" s="44"/>
      <c r="I9" s="44"/>
      <c r="J9" s="45"/>
      <c r="K9" s="45"/>
      <c r="L9" s="42"/>
      <c r="M9" s="46"/>
    </row>
    <row r="10" spans="1:13" ht="15.75" x14ac:dyDescent="0.2">
      <c r="A10" s="40"/>
      <c r="B10" s="41"/>
      <c r="C10" s="42"/>
      <c r="D10" s="42"/>
      <c r="E10" s="42"/>
      <c r="F10" s="42"/>
      <c r="G10" s="42"/>
      <c r="H10" s="44"/>
      <c r="I10" s="44"/>
      <c r="J10" s="44"/>
      <c r="K10" s="44"/>
      <c r="L10" s="42"/>
      <c r="M10" s="46"/>
    </row>
    <row r="11" spans="1:13" ht="15.75" x14ac:dyDescent="0.2">
      <c r="A11" s="47"/>
      <c r="B11" s="48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6"/>
    </row>
  </sheetData>
  <mergeCells count="15"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H5:K5"/>
    <mergeCell ref="L5:L7"/>
    <mergeCell ref="M5:M7"/>
    <mergeCell ref="H6:H7"/>
    <mergeCell ref="I6:K6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view="pageBreakPreview" zoomScale="60" zoomScaleNormal="100" workbookViewId="0">
      <selection activeCell="F4" sqref="F4"/>
    </sheetView>
  </sheetViews>
  <sheetFormatPr defaultRowHeight="12.75" x14ac:dyDescent="0.2"/>
  <cols>
    <col min="1" max="1" width="12.28515625" customWidth="1"/>
    <col min="2" max="2" width="18.85546875" customWidth="1"/>
    <col min="3" max="3" width="15.28515625" customWidth="1"/>
    <col min="4" max="4" width="14.28515625" customWidth="1"/>
    <col min="5" max="5" width="16.28515625" customWidth="1"/>
    <col min="6" max="6" width="20.5703125" customWidth="1"/>
    <col min="7" max="7" width="14.42578125" customWidth="1"/>
  </cols>
  <sheetData>
    <row r="1" spans="1:7" ht="15.75" x14ac:dyDescent="0.25">
      <c r="A1" s="123" t="s">
        <v>52</v>
      </c>
      <c r="B1" s="123"/>
      <c r="C1" s="123"/>
      <c r="D1" s="123"/>
      <c r="E1" s="123"/>
      <c r="F1" s="123"/>
      <c r="G1" s="123"/>
    </row>
    <row r="2" spans="1:7" ht="15.75" x14ac:dyDescent="0.25">
      <c r="A2" s="124" t="s">
        <v>53</v>
      </c>
      <c r="B2" s="124"/>
      <c r="C2" s="124"/>
      <c r="D2" s="124"/>
      <c r="E2" s="124"/>
      <c r="F2" s="124"/>
      <c r="G2" s="124"/>
    </row>
    <row r="3" spans="1:7" ht="15.75" x14ac:dyDescent="0.25">
      <c r="A3" s="37"/>
      <c r="B3" s="37"/>
      <c r="C3" s="37"/>
      <c r="D3" s="37"/>
      <c r="E3" s="37"/>
      <c r="F3" s="37"/>
      <c r="G3" s="37"/>
    </row>
    <row r="4" spans="1:7" ht="63" x14ac:dyDescent="0.2">
      <c r="A4" s="49" t="s">
        <v>54</v>
      </c>
      <c r="B4" s="49" t="s">
        <v>86</v>
      </c>
      <c r="C4" s="49" t="s">
        <v>43</v>
      </c>
      <c r="D4" s="49" t="s">
        <v>55</v>
      </c>
      <c r="E4" s="49" t="s">
        <v>56</v>
      </c>
      <c r="F4" s="49" t="s">
        <v>57</v>
      </c>
      <c r="G4" s="49" t="s">
        <v>58</v>
      </c>
    </row>
    <row r="5" spans="1:7" x14ac:dyDescent="0.2">
      <c r="A5" s="39">
        <v>1</v>
      </c>
      <c r="B5" s="39">
        <v>2</v>
      </c>
      <c r="C5" s="39">
        <v>3</v>
      </c>
      <c r="D5" s="39">
        <v>4</v>
      </c>
      <c r="E5" s="39">
        <v>5</v>
      </c>
      <c r="F5" s="39">
        <v>6</v>
      </c>
      <c r="G5" s="39">
        <v>7</v>
      </c>
    </row>
    <row r="6" spans="1:7" ht="15.75" x14ac:dyDescent="0.2">
      <c r="A6" s="40"/>
      <c r="B6" s="41"/>
      <c r="C6" s="42"/>
      <c r="D6" s="42"/>
      <c r="E6" s="42"/>
      <c r="F6" s="42"/>
      <c r="G6" s="46"/>
    </row>
    <row r="7" spans="1:7" ht="15.75" x14ac:dyDescent="0.2">
      <c r="A7" s="40"/>
      <c r="B7" s="41"/>
      <c r="C7" s="42"/>
      <c r="D7" s="42"/>
      <c r="E7" s="42"/>
      <c r="F7" s="42"/>
      <c r="G7" s="46"/>
    </row>
    <row r="8" spans="1:7" ht="15.75" x14ac:dyDescent="0.2">
      <c r="A8" s="47"/>
      <c r="B8" s="48"/>
      <c r="C8" s="44"/>
      <c r="D8" s="44"/>
      <c r="E8" s="44"/>
      <c r="F8" s="44"/>
      <c r="G8" s="46"/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view="pageBreakPreview" zoomScale="60" zoomScaleNormal="100" workbookViewId="0">
      <selection activeCell="D17" sqref="D17"/>
    </sheetView>
  </sheetViews>
  <sheetFormatPr defaultRowHeight="12.75" x14ac:dyDescent="0.2"/>
  <cols>
    <col min="1" max="1" width="21" customWidth="1"/>
    <col min="2" max="2" width="28.140625" customWidth="1"/>
    <col min="3" max="3" width="32" customWidth="1"/>
    <col min="4" max="4" width="51.42578125" customWidth="1"/>
  </cols>
  <sheetData>
    <row r="1" spans="1:4" ht="15.75" x14ac:dyDescent="0.25">
      <c r="A1" s="123" t="s">
        <v>59</v>
      </c>
      <c r="B1" s="123"/>
      <c r="C1" s="123"/>
      <c r="D1" s="123"/>
    </row>
    <row r="2" spans="1:4" ht="15.75" x14ac:dyDescent="0.25">
      <c r="A2" s="124" t="s">
        <v>60</v>
      </c>
      <c r="B2" s="124"/>
      <c r="C2" s="124"/>
      <c r="D2" s="124"/>
    </row>
    <row r="3" spans="1:4" ht="15.75" x14ac:dyDescent="0.25">
      <c r="A3" s="130" t="s">
        <v>61</v>
      </c>
      <c r="B3" s="130"/>
      <c r="C3" s="130"/>
      <c r="D3" s="130"/>
    </row>
    <row r="4" spans="1:4" ht="15.75" x14ac:dyDescent="0.25">
      <c r="A4" s="124" t="s">
        <v>62</v>
      </c>
      <c r="B4" s="124"/>
      <c r="C4" s="124"/>
      <c r="D4" s="124"/>
    </row>
    <row r="5" spans="1:4" ht="15.75" x14ac:dyDescent="0.25">
      <c r="A5" s="37"/>
      <c r="B5" s="37"/>
      <c r="C5" s="37"/>
      <c r="D5" s="37"/>
    </row>
    <row r="6" spans="1:4" ht="94.5" customHeight="1" x14ac:dyDescent="0.2">
      <c r="A6" s="49" t="s">
        <v>54</v>
      </c>
      <c r="B6" s="49" t="s">
        <v>87</v>
      </c>
      <c r="C6" s="49" t="s">
        <v>63</v>
      </c>
      <c r="D6" s="49" t="s">
        <v>64</v>
      </c>
    </row>
    <row r="7" spans="1:4" x14ac:dyDescent="0.2">
      <c r="A7" s="39">
        <v>1</v>
      </c>
      <c r="B7" s="39">
        <v>2</v>
      </c>
      <c r="C7" s="39">
        <v>3</v>
      </c>
      <c r="D7" s="39">
        <v>4</v>
      </c>
    </row>
    <row r="8" spans="1:4" ht="15.75" x14ac:dyDescent="0.2">
      <c r="A8" s="40"/>
      <c r="B8" s="41"/>
      <c r="C8" s="42"/>
      <c r="D8" s="42"/>
    </row>
    <row r="9" spans="1:4" ht="15.75" x14ac:dyDescent="0.2">
      <c r="A9" s="40"/>
      <c r="B9" s="41"/>
      <c r="C9" s="42"/>
      <c r="D9" s="42"/>
    </row>
    <row r="10" spans="1:4" ht="15.75" x14ac:dyDescent="0.2">
      <c r="A10" s="47"/>
      <c r="B10" s="48"/>
      <c r="C10" s="44"/>
      <c r="D10" s="44"/>
    </row>
  </sheetData>
  <mergeCells count="4">
    <mergeCell ref="A1:D1"/>
    <mergeCell ref="A2:D2"/>
    <mergeCell ref="A3:D3"/>
    <mergeCell ref="A4:D4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"/>
  <sheetViews>
    <sheetView view="pageBreakPreview" zoomScale="60" zoomScaleNormal="100" workbookViewId="0">
      <selection activeCell="H33" sqref="H33"/>
    </sheetView>
  </sheetViews>
  <sheetFormatPr defaultRowHeight="12.75" x14ac:dyDescent="0.2"/>
  <cols>
    <col min="1" max="1" width="12.7109375" customWidth="1"/>
    <col min="2" max="2" width="17.140625" customWidth="1"/>
    <col min="3" max="3" width="19.5703125" customWidth="1"/>
    <col min="4" max="4" width="14.140625" customWidth="1"/>
    <col min="5" max="5" width="19.85546875" customWidth="1"/>
    <col min="6" max="6" width="12" customWidth="1"/>
    <col min="7" max="7" width="10.85546875" customWidth="1"/>
    <col min="8" max="8" width="11.28515625" customWidth="1"/>
    <col min="9" max="9" width="11.140625" customWidth="1"/>
    <col min="10" max="10" width="16.5703125" customWidth="1"/>
  </cols>
  <sheetData>
    <row r="1" spans="1:10" ht="15.75" x14ac:dyDescent="0.25">
      <c r="A1" s="123" t="s">
        <v>65</v>
      </c>
      <c r="B1" s="123"/>
      <c r="C1" s="123"/>
      <c r="D1" s="123"/>
      <c r="E1" s="123"/>
      <c r="F1" s="123"/>
      <c r="G1" s="123"/>
      <c r="H1" s="123"/>
      <c r="I1" s="123"/>
      <c r="J1" s="123"/>
    </row>
    <row r="2" spans="1:10" ht="15.75" x14ac:dyDescent="0.25">
      <c r="A2" s="124" t="s">
        <v>66</v>
      </c>
      <c r="B2" s="124"/>
      <c r="C2" s="124"/>
      <c r="D2" s="124"/>
      <c r="E2" s="124"/>
      <c r="F2" s="124"/>
      <c r="G2" s="124"/>
      <c r="H2" s="124"/>
      <c r="I2" s="124"/>
      <c r="J2" s="124"/>
    </row>
    <row r="3" spans="1:10" ht="15.75" x14ac:dyDescent="0.2">
      <c r="A3" s="131" t="s">
        <v>67</v>
      </c>
      <c r="B3" s="131"/>
      <c r="C3" s="131"/>
      <c r="D3" s="131"/>
      <c r="E3" s="131"/>
      <c r="F3" s="131"/>
      <c r="G3" s="131"/>
      <c r="H3" s="131"/>
      <c r="I3" s="131"/>
      <c r="J3" s="131"/>
    </row>
    <row r="4" spans="1:10" ht="15.75" x14ac:dyDescent="0.25">
      <c r="A4" s="37"/>
      <c r="B4" s="37"/>
      <c r="C4" s="37"/>
      <c r="D4" s="37"/>
      <c r="E4" s="37"/>
      <c r="F4" s="37"/>
      <c r="G4" s="37"/>
      <c r="H4" s="37"/>
      <c r="I4" s="37"/>
      <c r="J4" s="37"/>
    </row>
    <row r="5" spans="1:10" ht="46.5" customHeight="1" x14ac:dyDescent="0.2">
      <c r="A5" s="126" t="s">
        <v>54</v>
      </c>
      <c r="B5" s="126" t="s">
        <v>68</v>
      </c>
      <c r="C5" s="126" t="s">
        <v>69</v>
      </c>
      <c r="D5" s="126" t="s">
        <v>70</v>
      </c>
      <c r="E5" s="126" t="s">
        <v>71</v>
      </c>
      <c r="F5" s="129" t="s">
        <v>72</v>
      </c>
      <c r="G5" s="129"/>
      <c r="H5" s="129"/>
      <c r="I5" s="129"/>
      <c r="J5" s="129"/>
    </row>
    <row r="6" spans="1:10" ht="46.5" customHeight="1" x14ac:dyDescent="0.2">
      <c r="A6" s="127"/>
      <c r="B6" s="127"/>
      <c r="C6" s="127"/>
      <c r="D6" s="127"/>
      <c r="E6" s="127"/>
      <c r="F6" s="129" t="s">
        <v>0</v>
      </c>
      <c r="G6" s="129" t="s">
        <v>27</v>
      </c>
      <c r="H6" s="129"/>
      <c r="I6" s="129"/>
      <c r="J6" s="129"/>
    </row>
    <row r="7" spans="1:10" ht="46.5" customHeight="1" x14ac:dyDescent="0.2">
      <c r="A7" s="128"/>
      <c r="B7" s="128"/>
      <c r="C7" s="128"/>
      <c r="D7" s="128"/>
      <c r="E7" s="128"/>
      <c r="F7" s="129"/>
      <c r="G7" s="38" t="s">
        <v>73</v>
      </c>
      <c r="H7" s="38" t="s">
        <v>73</v>
      </c>
      <c r="I7" s="38" t="s">
        <v>73</v>
      </c>
      <c r="J7" s="38" t="s">
        <v>74</v>
      </c>
    </row>
    <row r="8" spans="1:10" x14ac:dyDescent="0.2">
      <c r="A8" s="39">
        <v>1</v>
      </c>
      <c r="B8" s="39">
        <v>2</v>
      </c>
      <c r="C8" s="39">
        <v>3</v>
      </c>
      <c r="D8" s="39">
        <v>4</v>
      </c>
      <c r="E8" s="39">
        <v>5</v>
      </c>
      <c r="F8" s="39">
        <v>6</v>
      </c>
      <c r="G8" s="39">
        <v>7</v>
      </c>
      <c r="H8" s="39">
        <v>8</v>
      </c>
      <c r="I8" s="39">
        <v>9</v>
      </c>
      <c r="J8" s="39">
        <v>10</v>
      </c>
    </row>
    <row r="9" spans="1:10" ht="15.75" x14ac:dyDescent="0.2">
      <c r="A9" s="47"/>
      <c r="B9" s="48"/>
      <c r="C9" s="44"/>
      <c r="D9" s="44"/>
      <c r="E9" s="45"/>
      <c r="F9" s="44"/>
      <c r="G9" s="44"/>
      <c r="H9" s="45"/>
      <c r="I9" s="45"/>
      <c r="J9" s="45"/>
    </row>
    <row r="10" spans="1:10" ht="15.75" x14ac:dyDescent="0.2">
      <c r="A10" s="47"/>
      <c r="B10" s="48"/>
      <c r="C10" s="44"/>
      <c r="D10" s="44"/>
      <c r="E10" s="44"/>
      <c r="F10" s="44"/>
      <c r="G10" s="44"/>
      <c r="H10" s="44"/>
      <c r="I10" s="44"/>
      <c r="J10" s="44"/>
    </row>
    <row r="11" spans="1:10" ht="15.75" x14ac:dyDescent="0.2">
      <c r="A11" s="47"/>
      <c r="B11" s="48"/>
      <c r="C11" s="44"/>
      <c r="D11" s="44"/>
      <c r="E11" s="44"/>
      <c r="F11" s="44"/>
      <c r="G11" s="44"/>
      <c r="H11" s="44"/>
      <c r="I11" s="44"/>
      <c r="J11" s="44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view="pageBreakPreview" zoomScaleNormal="100" zoomScaleSheetLayoutView="100" workbookViewId="0">
      <selection activeCell="J8" sqref="J8"/>
    </sheetView>
  </sheetViews>
  <sheetFormatPr defaultRowHeight="12.75" x14ac:dyDescent="0.2"/>
  <cols>
    <col min="1" max="1" width="14.7109375" customWidth="1"/>
    <col min="2" max="2" width="28.7109375" customWidth="1"/>
    <col min="3" max="3" width="16.28515625" customWidth="1"/>
    <col min="4" max="4" width="11.5703125" customWidth="1"/>
    <col min="5" max="5" width="11.28515625" customWidth="1"/>
    <col min="6" max="6" width="10.7109375" customWidth="1"/>
    <col min="7" max="8" width="11.140625" customWidth="1"/>
    <col min="9" max="9" width="10.28515625" customWidth="1"/>
    <col min="10" max="10" width="21.85546875" customWidth="1"/>
  </cols>
  <sheetData>
    <row r="1" spans="1:10" ht="15" x14ac:dyDescent="0.25">
      <c r="A1" s="34"/>
      <c r="B1" s="34"/>
      <c r="C1" s="34"/>
      <c r="D1" s="34"/>
      <c r="E1" s="34"/>
      <c r="F1" s="34"/>
      <c r="G1" s="34"/>
      <c r="H1" s="34"/>
      <c r="I1" s="34"/>
      <c r="J1" s="50" t="s">
        <v>75</v>
      </c>
    </row>
    <row r="2" spans="1:10" x14ac:dyDescent="0.2">
      <c r="A2" s="132" t="s">
        <v>76</v>
      </c>
      <c r="B2" s="132"/>
      <c r="C2" s="132"/>
      <c r="D2" s="132"/>
      <c r="E2" s="132"/>
      <c r="F2" s="132"/>
      <c r="G2" s="132"/>
      <c r="H2" s="132"/>
      <c r="I2" s="132"/>
      <c r="J2" s="132"/>
    </row>
    <row r="3" spans="1:10" x14ac:dyDescent="0.2">
      <c r="A3" s="132"/>
      <c r="B3" s="132"/>
      <c r="C3" s="132"/>
      <c r="D3" s="132"/>
      <c r="E3" s="132"/>
      <c r="F3" s="132"/>
      <c r="G3" s="132"/>
      <c r="H3" s="132"/>
      <c r="I3" s="132"/>
      <c r="J3" s="132"/>
    </row>
    <row r="4" spans="1:10" ht="15" x14ac:dyDescent="0.25">
      <c r="A4" s="34"/>
      <c r="B4" s="51"/>
      <c r="C4" s="34"/>
      <c r="D4" s="34"/>
      <c r="E4" s="34"/>
      <c r="F4" s="34"/>
      <c r="G4" s="34"/>
      <c r="H4" s="34"/>
      <c r="I4" s="34"/>
      <c r="J4" s="34"/>
    </row>
    <row r="5" spans="1:10" ht="15" x14ac:dyDescent="0.2">
      <c r="A5" s="133" t="s">
        <v>77</v>
      </c>
      <c r="B5" s="133" t="s">
        <v>78</v>
      </c>
      <c r="C5" s="133" t="s">
        <v>79</v>
      </c>
      <c r="D5" s="133" t="s">
        <v>80</v>
      </c>
      <c r="E5" s="133"/>
      <c r="F5" s="133"/>
      <c r="G5" s="133"/>
      <c r="H5" s="133"/>
      <c r="I5" s="133"/>
      <c r="J5" s="133" t="s">
        <v>81</v>
      </c>
    </row>
    <row r="6" spans="1:10" ht="83.25" customHeight="1" x14ac:dyDescent="0.2">
      <c r="A6" s="133"/>
      <c r="B6" s="133"/>
      <c r="C6" s="133"/>
      <c r="D6" s="52" t="s">
        <v>82</v>
      </c>
      <c r="E6" s="52" t="s">
        <v>83</v>
      </c>
      <c r="F6" s="52" t="s">
        <v>84</v>
      </c>
      <c r="G6" s="52" t="s">
        <v>85</v>
      </c>
      <c r="H6" s="61" t="s">
        <v>97</v>
      </c>
      <c r="I6" s="52" t="s">
        <v>96</v>
      </c>
      <c r="J6" s="133"/>
    </row>
    <row r="7" spans="1:10" ht="15" x14ac:dyDescent="0.2">
      <c r="A7" s="52">
        <v>1</v>
      </c>
      <c r="B7" s="52">
        <v>2</v>
      </c>
      <c r="C7" s="52">
        <v>3</v>
      </c>
      <c r="D7" s="52">
        <v>4</v>
      </c>
      <c r="E7" s="52">
        <v>5</v>
      </c>
      <c r="F7" s="52">
        <v>6</v>
      </c>
      <c r="G7" s="52">
        <v>7</v>
      </c>
      <c r="H7" s="61">
        <v>8</v>
      </c>
      <c r="I7" s="52">
        <v>9</v>
      </c>
      <c r="J7" s="53">
        <v>10</v>
      </c>
    </row>
    <row r="8" spans="1:10" ht="94.5" customHeight="1" x14ac:dyDescent="0.2">
      <c r="A8" s="52"/>
      <c r="B8" s="54"/>
      <c r="C8" s="55"/>
      <c r="D8" s="56"/>
      <c r="E8" s="56"/>
      <c r="F8" s="56"/>
      <c r="G8" s="56"/>
      <c r="H8" s="56"/>
      <c r="I8" s="56"/>
      <c r="J8" s="55"/>
    </row>
  </sheetData>
  <mergeCells count="6">
    <mergeCell ref="A2:J3"/>
    <mergeCell ref="A5:A6"/>
    <mergeCell ref="B5:B6"/>
    <mergeCell ref="C5:C6"/>
    <mergeCell ref="D5:I5"/>
    <mergeCell ref="J5:J6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Ибрагимова Наталья Витальевна</cp:lastModifiedBy>
  <cp:lastPrinted>2022-12-22T05:43:35Z</cp:lastPrinted>
  <dcterms:created xsi:type="dcterms:W3CDTF">1996-10-08T23:32:33Z</dcterms:created>
  <dcterms:modified xsi:type="dcterms:W3CDTF">2023-06-28T05:33:19Z</dcterms:modified>
</cp:coreProperties>
</file>