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2435" activeTab="6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2'!$A$6:$P$88</definedName>
    <definedName name="Print_Area" localSheetId="0">'Таблица 2'!$A$1:$M$63</definedName>
    <definedName name="Print_Titles" localSheetId="0">'Таблица 2'!$3:$6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" i="2" l="1"/>
  <c r="H7" i="2" l="1"/>
  <c r="G62" i="2" l="1"/>
  <c r="H62" i="2"/>
  <c r="I62" i="2"/>
  <c r="J62" i="2"/>
  <c r="K62" i="2"/>
  <c r="J11" i="2"/>
  <c r="I11" i="2"/>
  <c r="K11" i="2" l="1"/>
  <c r="J63" i="2" l="1"/>
  <c r="J61" i="2"/>
  <c r="J60" i="2"/>
  <c r="J59" i="2"/>
  <c r="J57" i="2"/>
  <c r="J56" i="2"/>
  <c r="J48" i="2"/>
  <c r="J47" i="2"/>
  <c r="J46" i="2"/>
  <c r="J39" i="2"/>
  <c r="J35" i="2"/>
  <c r="J34" i="2"/>
  <c r="J33" i="2"/>
  <c r="J26" i="2"/>
  <c r="J24" i="2"/>
  <c r="J50" i="2" s="1"/>
  <c r="J23" i="2"/>
  <c r="J36" i="2" s="1"/>
  <c r="J13" i="2"/>
  <c r="J7" i="2"/>
  <c r="J58" i="2" l="1"/>
  <c r="J37" i="2"/>
  <c r="J32" i="2" s="1"/>
  <c r="J52" i="2"/>
  <c r="J19" i="2"/>
  <c r="J49" i="2"/>
  <c r="J45" i="2" s="1"/>
  <c r="G11" i="2"/>
  <c r="K24" i="2" l="1"/>
  <c r="K23" i="2"/>
  <c r="I24" i="2"/>
  <c r="I23" i="2"/>
  <c r="H24" i="2"/>
  <c r="H23" i="2"/>
  <c r="E23" i="2" s="1"/>
  <c r="E19" i="2" s="1"/>
  <c r="G24" i="2"/>
  <c r="G23" i="2"/>
  <c r="F23" i="2"/>
  <c r="K57" i="2" l="1"/>
  <c r="I57" i="2"/>
  <c r="H57" i="2"/>
  <c r="G57" i="2"/>
  <c r="K56" i="2"/>
  <c r="I56" i="2"/>
  <c r="H56" i="2"/>
  <c r="H52" i="2" s="1"/>
  <c r="G56" i="2"/>
  <c r="G52" i="2" s="1"/>
  <c r="F56" i="2"/>
  <c r="F59" i="2"/>
  <c r="G59" i="2"/>
  <c r="H59" i="2"/>
  <c r="I59" i="2"/>
  <c r="K59" i="2"/>
  <c r="F60" i="2"/>
  <c r="G60" i="2"/>
  <c r="H60" i="2"/>
  <c r="I60" i="2"/>
  <c r="K60" i="2"/>
  <c r="F61" i="2"/>
  <c r="G61" i="2"/>
  <c r="H61" i="2"/>
  <c r="I61" i="2"/>
  <c r="K61" i="2"/>
  <c r="F62" i="2"/>
  <c r="E62" i="2" s="1"/>
  <c r="E22" i="2"/>
  <c r="E20" i="2"/>
  <c r="E16" i="2"/>
  <c r="I52" i="2" l="1"/>
  <c r="K52" i="2"/>
  <c r="E60" i="2"/>
  <c r="E59" i="2"/>
  <c r="E61" i="2"/>
  <c r="E31" i="2" l="1"/>
  <c r="E30" i="2"/>
  <c r="E29" i="2"/>
  <c r="E28" i="2"/>
  <c r="E27" i="2"/>
  <c r="K26" i="2"/>
  <c r="I26" i="2"/>
  <c r="H26" i="2"/>
  <c r="G26" i="2"/>
  <c r="F26" i="2"/>
  <c r="E26" i="2" l="1"/>
  <c r="F18" i="2" l="1"/>
  <c r="F12" i="2"/>
  <c r="F24" i="2" l="1"/>
  <c r="E24" i="2" s="1"/>
  <c r="F7" i="2"/>
  <c r="F57" i="2"/>
  <c r="E57" i="2" l="1"/>
  <c r="F52" i="2"/>
  <c r="E53" i="2"/>
  <c r="E55" i="2"/>
  <c r="F63" i="2"/>
  <c r="F58" i="2" s="1"/>
  <c r="G63" i="2"/>
  <c r="G58" i="2" s="1"/>
  <c r="H63" i="2"/>
  <c r="H58" i="2" s="1"/>
  <c r="I63" i="2"/>
  <c r="I58" i="2" s="1"/>
  <c r="K63" i="2"/>
  <c r="K58" i="2" s="1"/>
  <c r="E58" i="2" l="1"/>
  <c r="E63" i="2"/>
  <c r="E54" i="2" l="1"/>
  <c r="G7" i="2"/>
  <c r="G37" i="2"/>
  <c r="F37" i="2"/>
  <c r="E44" i="2"/>
  <c r="E43" i="2"/>
  <c r="E42" i="2"/>
  <c r="E41" i="2"/>
  <c r="E40" i="2"/>
  <c r="E18" i="2"/>
  <c r="E17" i="2"/>
  <c r="E15" i="2"/>
  <c r="E14" i="2"/>
  <c r="E9" i="2"/>
  <c r="E10" i="2"/>
  <c r="E11" i="2"/>
  <c r="E12" i="2"/>
  <c r="E8" i="2"/>
  <c r="F49" i="2" l="1"/>
  <c r="F36" i="2"/>
  <c r="E56" i="2"/>
  <c r="E52" i="2"/>
  <c r="K39" i="2"/>
  <c r="K36" i="2"/>
  <c r="K13" i="2"/>
  <c r="K7" i="2"/>
  <c r="K19" i="2" l="1"/>
  <c r="K47" i="2"/>
  <c r="K34" i="2"/>
  <c r="K50" i="2"/>
  <c r="K37" i="2"/>
  <c r="K48" i="2"/>
  <c r="K35" i="2"/>
  <c r="K49" i="2"/>
  <c r="K46" i="2" l="1"/>
  <c r="K45" i="2" s="1"/>
  <c r="K33" i="2"/>
  <c r="K32" i="2" s="1"/>
  <c r="I7" i="2"/>
  <c r="E7" i="2" l="1"/>
  <c r="G39" i="2"/>
  <c r="H39" i="2"/>
  <c r="I39" i="2"/>
  <c r="F39" i="2"/>
  <c r="F33" i="2"/>
  <c r="H13" i="2"/>
  <c r="H19" i="2" s="1"/>
  <c r="I13" i="2"/>
  <c r="I19" i="2" s="1"/>
  <c r="F13" i="2"/>
  <c r="F19" i="2" s="1"/>
  <c r="E39" i="2" l="1"/>
  <c r="G13" i="2"/>
  <c r="G19" i="2" s="1"/>
  <c r="E13" i="2" l="1"/>
  <c r="G46" i="2"/>
  <c r="G33" i="2"/>
  <c r="H46" i="2"/>
  <c r="H33" i="2"/>
  <c r="I46" i="2"/>
  <c r="I33" i="2"/>
  <c r="F46" i="2"/>
  <c r="E33" i="2" l="1"/>
  <c r="E46" i="2"/>
  <c r="G49" i="2" l="1"/>
  <c r="G36" i="2"/>
  <c r="F50" i="2" l="1"/>
  <c r="F48" i="2" l="1"/>
  <c r="F35" i="2"/>
  <c r="I48" i="2"/>
  <c r="I35" i="2"/>
  <c r="H48" i="2"/>
  <c r="H35" i="2"/>
  <c r="G47" i="2"/>
  <c r="G34" i="2"/>
  <c r="I50" i="2"/>
  <c r="I37" i="2"/>
  <c r="G50" i="2"/>
  <c r="F34" i="2" l="1"/>
  <c r="I47" i="2"/>
  <c r="I34" i="2"/>
  <c r="H50" i="2"/>
  <c r="E50" i="2" s="1"/>
  <c r="H37" i="2"/>
  <c r="E37" i="2" s="1"/>
  <c r="H47" i="2"/>
  <c r="H34" i="2"/>
  <c r="G48" i="2"/>
  <c r="E48" i="2" s="1"/>
  <c r="G35" i="2"/>
  <c r="E35" i="2" s="1"/>
  <c r="I49" i="2"/>
  <c r="I45" i="2" s="1"/>
  <c r="I36" i="2"/>
  <c r="F47" i="2"/>
  <c r="H36" i="2"/>
  <c r="G45" i="2" l="1"/>
  <c r="E47" i="2"/>
  <c r="G32" i="2"/>
  <c r="H32" i="2"/>
  <c r="E34" i="2"/>
  <c r="F32" i="2"/>
  <c r="E36" i="2"/>
  <c r="I32" i="2"/>
  <c r="F45" i="2"/>
  <c r="H49" i="2"/>
  <c r="E49" i="2" s="1"/>
  <c r="E32" i="2" l="1"/>
  <c r="H45" i="2"/>
  <c r="E45" i="2" s="1"/>
</calcChain>
</file>

<file path=xl/sharedStrings.xml><?xml version="1.0" encoding="utf-8"?>
<sst xmlns="http://schemas.openxmlformats.org/spreadsheetml/2006/main" count="153" uniqueCount="92">
  <si>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</si>
  <si>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</si>
  <si>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</si>
  <si>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</si>
  <si>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</si>
  <si>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</si>
  <si>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</si>
  <si>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</si>
  <si>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</si>
  <si>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</si>
  <si>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</si>
  <si>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</si>
  <si>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</si>
  <si>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</si>
  <si>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</si>
  <si>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</si>
  <si>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</si>
  <si>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</si>
  <si>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</si>
  <si>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</si>
  <si>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</si>
  <si>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</si>
  <si>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</si>
  <si>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</si>
  <si>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</si>
  <si>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</si>
  <si>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</si>
  <si>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</si>
  <si>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</si>
  <si>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</si>
  <si>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</si>
  <si>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</si>
  <si>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</si>
  <si>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</si>
  <si>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</si>
  <si>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</si>
  <si>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</si>
  <si>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</si>
  <si>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</si>
  <si>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</si>
  <si>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</si>
  <si>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</si>
  <si>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</si>
  <si>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</si>
  <si>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</si>
  <si>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</si>
  <si>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</si>
  <si>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</si>
  <si>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</si>
  <si>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</si>
  <si>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</si>
  <si>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</si>
  <si>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</si>
  <si>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</si>
  <si>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</si>
  <si>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</si>
  <si>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</si>
  <si>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</si>
  <si>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</si>
  <si>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</si>
  <si>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</si>
  <si>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</si>
  <si>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</si>
  <si>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</si>
  <si>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</si>
  <si>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</si>
  <si>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</si>
  <si>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</si>
  <si>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</si>
  <si>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</si>
  <si>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2021 г.</t>
  </si>
  <si>
    <t>2022 г.</t>
  </si>
  <si>
    <t>2023 г.</t>
  </si>
  <si>
    <t>2024 г.</t>
  </si>
  <si>
    <t>Наименование показателя</t>
  </si>
  <si>
    <t>МУ "Администрация городского поселения Пойковский / ПМБУ ЦКиД "РОДНИКИ"</t>
  </si>
  <si>
    <t>Соисполнитель/  ПМБУ ЦКиД "РОДНИКИ"</t>
  </si>
  <si>
    <t>Цель 1: "Профилактика терроризма и экстремизма, укрепление единства многонационального народа, проживающего на территории городского поселения Пойковский".</t>
  </si>
  <si>
    <t>Реализация  мероприятий, направленных на профилактику терроризма и экстремизма, гармонизацию межнациональных отношений, укрепление единства российской нации</t>
  </si>
  <si>
    <t>2025 г.</t>
  </si>
  <si>
    <t>2026 г.</t>
  </si>
  <si>
    <t>2027-2030 гг.</t>
  </si>
  <si>
    <t>бюджет  поселения</t>
  </si>
  <si>
    <t>Наименование объекта (инвестиционного проекта)</t>
  </si>
  <si>
    <t>Наименованиеи нвестиционного проекта</t>
  </si>
  <si>
    <t xml:space="preserve">Основное мероприятие "Реализация мероприятий, направленных на профилактику терроризма и экстремизма, гармонизацию межнациональных отношений, укрепление единства российской нации" (показатель №1,2,3,4,5,6) </t>
  </si>
  <si>
    <t xml:space="preserve">Задача 1: "Предупреждение и пресечение террористической и экстремистской деятельности, а также выявление и устранение причин и условий, способствующих возникновению и распространению терроризма и экстремизма" 
Задача 2: "Обеспечение выполнения требований к антитеррористической защищенности объектов с массовым пребыванием граждан"  
Задача 3. «Поддержание межэтнического, межкультурного и межконфессионального мира и согласия в городском поселении Пойковский»
Задача 4. «Содействие адаптации и интеграции мигрантов в культурное и социальное пространство городского поселения Пойковский.»       </t>
  </si>
  <si>
    <t>1.Содержание и обслуживание инженерно-технических средств безопасности;
2. изготовление информационного материала;
3. оказание охранных услуг;
4. культурно-массовые мероприятия направленные на профилактику экстремизма.</t>
  </si>
  <si>
    <t>2026-2030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</si>
  <si>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</si>
  <si>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Осток стоимости на 01.01.2023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</si>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</sst>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152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/>
    </xf>
    <xf numFmtId="165" fontId="5" fillId="0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right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" fontId="9" fillId="0" borderId="1" xfId="1" applyNumberFormat="1" applyFont="1" applyBorder="1" applyAlignment="1">
      <alignment horizontal="center" vertical="center" wrapText="1"/>
    </xf>
    <xf numFmtId="1" fontId="9" fillId="0" borderId="2" xfId="4" applyNumberFormat="1" applyFont="1" applyBorder="1" applyAlignment="1">
      <alignment horizontal="center" vertical="center" wrapText="1"/>
    </xf>
    <xf numFmtId="1" fontId="9" fillId="0" borderId="1" xfId="4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vertical="top" wrapText="1"/>
    </xf>
    <xf numFmtId="165" fontId="4" fillId="0" borderId="7" xfId="0" applyNumberFormat="1" applyFont="1" applyBorder="1" applyAlignment="1">
      <alignment horizontal="left" vertical="center" wrapText="1"/>
    </xf>
    <xf numFmtId="165" fontId="4" fillId="0" borderId="14" xfId="0" applyNumberFormat="1" applyFont="1" applyBorder="1" applyAlignment="1">
      <alignment horizontal="left" vertical="center" wrapText="1"/>
    </xf>
    <xf numFmtId="165" fontId="4" fillId="0" borderId="8" xfId="0" applyNumberFormat="1" applyFont="1" applyBorder="1" applyAlignment="1">
      <alignment horizontal="left" vertical="center" wrapText="1"/>
    </xf>
    <xf numFmtId="165" fontId="4" fillId="0" borderId="10" xfId="0" applyNumberFormat="1" applyFont="1" applyBorder="1" applyAlignment="1">
      <alignment horizontal="left" vertical="center" wrapText="1"/>
    </xf>
    <xf numFmtId="165" fontId="4" fillId="0" borderId="0" xfId="0" applyNumberFormat="1" applyFont="1" applyBorder="1" applyAlignment="1">
      <alignment horizontal="left" vertical="center" wrapText="1"/>
    </xf>
    <xf numFmtId="165" fontId="4" fillId="0" borderId="11" xfId="0" applyNumberFormat="1" applyFont="1" applyBorder="1" applyAlignment="1">
      <alignment horizontal="left" vertical="center" wrapText="1"/>
    </xf>
    <xf numFmtId="165" fontId="4" fillId="0" borderId="12" xfId="0" applyNumberFormat="1" applyFont="1" applyBorder="1" applyAlignment="1">
      <alignment horizontal="left" vertical="center" wrapText="1"/>
    </xf>
    <xf numFmtId="165" fontId="4" fillId="0" borderId="15" xfId="0" applyNumberFormat="1" applyFont="1" applyBorder="1" applyAlignment="1">
      <alignment horizontal="left" vertical="center" wrapText="1"/>
    </xf>
    <xf numFmtId="165" fontId="4" fillId="0" borderId="13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4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wrapText="1"/>
    </xf>
    <xf numFmtId="0" fontId="9" fillId="0" borderId="0" xfId="1" applyFont="1" applyFill="1" applyAlignment="1">
      <alignment horizontal="center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6" xfId="3"/>
    <cellStyle name="Процентный" xfId="4" builtinId="5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8"/>
  <sheetViews>
    <sheetView view="pageBreakPreview" zoomScale="70" zoomScaleNormal="70" zoomScaleSheetLayoutView="70" workbookViewId="0">
      <pane ySplit="6" topLeftCell="A7" activePane="bottomLeft" state="frozen"/>
      <selection pane="bottomLeft" activeCell="H11" sqref="H11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9.1406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1" width="25.42578125" style="4" customWidth="1"/>
    <col min="12" max="12" width="0.7109375" style="4" customWidth="1"/>
    <col min="13" max="13" width="24.42578125" style="4" hidden="1" customWidth="1"/>
    <col min="14" max="14" width="28.28515625" style="3" customWidth="1"/>
    <col min="15" max="16384" width="9.140625" style="3"/>
  </cols>
  <sheetData>
    <row r="1" spans="1:13" x14ac:dyDescent="0.25">
      <c r="A1" s="98" t="s">
        <v>17</v>
      </c>
      <c r="B1" s="99"/>
      <c r="C1" s="99"/>
      <c r="D1" s="99"/>
      <c r="E1" s="99"/>
      <c r="F1" s="99"/>
      <c r="G1" s="99"/>
      <c r="H1" s="99"/>
      <c r="I1" s="99"/>
      <c r="J1" s="10"/>
      <c r="K1" s="10"/>
      <c r="L1" s="10"/>
      <c r="M1" s="10"/>
    </row>
    <row r="2" spans="1:13" x14ac:dyDescent="0.25">
      <c r="A2" s="12"/>
      <c r="B2" s="13"/>
      <c r="C2" s="13"/>
      <c r="D2" s="11"/>
      <c r="E2" s="11"/>
      <c r="F2" s="14"/>
      <c r="G2" s="14"/>
      <c r="H2" s="14"/>
      <c r="I2" s="11"/>
      <c r="J2" s="10"/>
      <c r="K2" s="10"/>
      <c r="L2" s="10"/>
      <c r="M2" s="10"/>
    </row>
    <row r="3" spans="1:13" ht="15" customHeight="1" x14ac:dyDescent="0.25">
      <c r="A3" s="100" t="s">
        <v>15</v>
      </c>
      <c r="B3" s="100" t="s">
        <v>16</v>
      </c>
      <c r="C3" s="100" t="s">
        <v>1</v>
      </c>
      <c r="D3" s="100" t="s">
        <v>7</v>
      </c>
      <c r="E3" s="129" t="s">
        <v>8</v>
      </c>
      <c r="F3" s="130"/>
      <c r="G3" s="130"/>
      <c r="H3" s="130"/>
      <c r="I3" s="130"/>
      <c r="J3" s="130"/>
      <c r="K3" s="130"/>
      <c r="L3" s="130"/>
      <c r="M3" s="130"/>
    </row>
    <row r="4" spans="1:13" x14ac:dyDescent="0.25">
      <c r="A4" s="101"/>
      <c r="B4" s="103"/>
      <c r="C4" s="101"/>
      <c r="D4" s="101"/>
      <c r="E4" s="137" t="s">
        <v>2</v>
      </c>
      <c r="F4" s="106" t="s">
        <v>3</v>
      </c>
      <c r="G4" s="106"/>
      <c r="H4" s="106"/>
      <c r="I4" s="106"/>
      <c r="J4" s="29"/>
      <c r="K4" s="29"/>
      <c r="L4" s="29"/>
      <c r="M4" s="29"/>
    </row>
    <row r="5" spans="1:13" ht="82.5" customHeight="1" x14ac:dyDescent="0.25">
      <c r="A5" s="102"/>
      <c r="B5" s="104"/>
      <c r="C5" s="102"/>
      <c r="D5" s="102"/>
      <c r="E5" s="137"/>
      <c r="F5" s="30">
        <v>2021</v>
      </c>
      <c r="G5" s="30">
        <v>2022</v>
      </c>
      <c r="H5" s="30">
        <v>2023</v>
      </c>
      <c r="I5" s="30">
        <v>2024</v>
      </c>
      <c r="J5" s="86">
        <v>2025</v>
      </c>
      <c r="K5" s="30" t="s">
        <v>88</v>
      </c>
      <c r="L5" s="3"/>
      <c r="M5" s="3"/>
    </row>
    <row r="6" spans="1:13" s="1" customForma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15">
        <v>10</v>
      </c>
    </row>
    <row r="7" spans="1:13" x14ac:dyDescent="0.25">
      <c r="A7" s="131" t="s">
        <v>10</v>
      </c>
      <c r="B7" s="134" t="s">
        <v>85</v>
      </c>
      <c r="C7" s="105" t="s">
        <v>13</v>
      </c>
      <c r="D7" s="16" t="s">
        <v>2</v>
      </c>
      <c r="E7" s="17">
        <f t="shared" ref="E7:E18" si="0">SUM(F7:K7)</f>
        <v>59121.251400000001</v>
      </c>
      <c r="F7" s="17">
        <f>SUM(F8:F12)</f>
        <v>3584.6690400000002</v>
      </c>
      <c r="G7" s="17">
        <f>SUM(G8:G12)</f>
        <v>3838.0715099999998</v>
      </c>
      <c r="H7" s="17">
        <f>SUM(H8:H12)</f>
        <v>7898.2108500000004</v>
      </c>
      <c r="I7" s="17">
        <f>SUM(I8:I12)</f>
        <v>6450.3</v>
      </c>
      <c r="J7" s="17">
        <f t="shared" ref="J7:K7" si="1">SUM(J8:J12)</f>
        <v>6450.3</v>
      </c>
      <c r="K7" s="17">
        <f t="shared" si="1"/>
        <v>30899.7</v>
      </c>
      <c r="L7" s="3"/>
      <c r="M7" s="3"/>
    </row>
    <row r="8" spans="1:13" ht="21" customHeight="1" x14ac:dyDescent="0.25">
      <c r="A8" s="132"/>
      <c r="B8" s="135"/>
      <c r="C8" s="105"/>
      <c r="D8" s="18" t="s">
        <v>12</v>
      </c>
      <c r="E8" s="19">
        <f t="shared" si="0"/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3"/>
      <c r="M8" s="3"/>
    </row>
    <row r="9" spans="1:13" ht="21" customHeight="1" x14ac:dyDescent="0.25">
      <c r="A9" s="132"/>
      <c r="B9" s="135"/>
      <c r="C9" s="105"/>
      <c r="D9" s="18" t="s">
        <v>9</v>
      </c>
      <c r="E9" s="19">
        <f t="shared" si="0"/>
        <v>0</v>
      </c>
      <c r="F9" s="20"/>
      <c r="G9" s="20"/>
      <c r="H9" s="20"/>
      <c r="I9" s="20"/>
      <c r="J9" s="20"/>
      <c r="K9" s="20"/>
      <c r="L9" s="3"/>
      <c r="M9" s="3"/>
    </row>
    <row r="10" spans="1:13" ht="21" customHeight="1" x14ac:dyDescent="0.25">
      <c r="A10" s="132"/>
      <c r="B10" s="135"/>
      <c r="C10" s="105"/>
      <c r="D10" s="18" t="s">
        <v>11</v>
      </c>
      <c r="E10" s="19">
        <f t="shared" si="0"/>
        <v>0</v>
      </c>
      <c r="F10" s="20">
        <v>0</v>
      </c>
      <c r="G10" s="20">
        <v>0</v>
      </c>
      <c r="H10" s="20"/>
      <c r="I10" s="20"/>
      <c r="J10" s="20">
        <v>0</v>
      </c>
      <c r="K10" s="20">
        <v>0</v>
      </c>
      <c r="L10" s="3"/>
      <c r="M10" s="3"/>
    </row>
    <row r="11" spans="1:13" ht="41.25" customHeight="1" x14ac:dyDescent="0.25">
      <c r="A11" s="132"/>
      <c r="B11" s="135"/>
      <c r="C11" s="105"/>
      <c r="D11" s="18" t="s">
        <v>82</v>
      </c>
      <c r="E11" s="19">
        <f t="shared" si="0"/>
        <v>59121.251400000001</v>
      </c>
      <c r="F11" s="20">
        <v>3584.6690400000002</v>
      </c>
      <c r="G11" s="20">
        <f>3645.92701-10+205.1765-3.032</f>
        <v>3838.0715099999998</v>
      </c>
      <c r="H11" s="20">
        <f>3684+25+150+275.3+1093.10048+30.80256+1280.18506-30+350.59559-25+14.575+41.30244+1013.47136-5.12164</f>
        <v>7898.2108500000004</v>
      </c>
      <c r="I11" s="20">
        <f>6000+25+150+275.3</f>
        <v>6450.3</v>
      </c>
      <c r="J11" s="20">
        <f>6000+25+150+275.3</f>
        <v>6450.3</v>
      </c>
      <c r="K11" s="20">
        <f>37350-J11</f>
        <v>30899.7</v>
      </c>
      <c r="L11" s="3"/>
      <c r="M11" s="3"/>
    </row>
    <row r="12" spans="1:13" ht="26.25" customHeight="1" x14ac:dyDescent="0.25">
      <c r="A12" s="132"/>
      <c r="B12" s="135"/>
      <c r="C12" s="105"/>
      <c r="D12" s="18" t="s">
        <v>6</v>
      </c>
      <c r="E12" s="19">
        <f t="shared" si="0"/>
        <v>0</v>
      </c>
      <c r="F12" s="20">
        <f>2465-2465</f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3"/>
      <c r="M12" s="3"/>
    </row>
    <row r="13" spans="1:13" ht="21" customHeight="1" x14ac:dyDescent="0.25">
      <c r="A13" s="132"/>
      <c r="B13" s="135"/>
      <c r="C13" s="105" t="s">
        <v>75</v>
      </c>
      <c r="D13" s="16" t="s">
        <v>2</v>
      </c>
      <c r="E13" s="17">
        <f t="shared" si="0"/>
        <v>503.3</v>
      </c>
      <c r="F13" s="17">
        <f t="shared" ref="F13:K13" si="2">SUM(F14:F18)</f>
        <v>228</v>
      </c>
      <c r="G13" s="17">
        <f t="shared" si="2"/>
        <v>275.3</v>
      </c>
      <c r="H13" s="17">
        <f t="shared" si="2"/>
        <v>0</v>
      </c>
      <c r="I13" s="17">
        <f t="shared" si="2"/>
        <v>0</v>
      </c>
      <c r="J13" s="17">
        <f t="shared" ref="J13" si="3">SUM(J14:J18)</f>
        <v>0</v>
      </c>
      <c r="K13" s="17">
        <f t="shared" si="2"/>
        <v>0</v>
      </c>
      <c r="L13" s="3"/>
      <c r="M13" s="3"/>
    </row>
    <row r="14" spans="1:13" ht="24" customHeight="1" x14ac:dyDescent="0.25">
      <c r="A14" s="132"/>
      <c r="B14" s="135"/>
      <c r="C14" s="105"/>
      <c r="D14" s="18" t="s">
        <v>12</v>
      </c>
      <c r="E14" s="19">
        <f t="shared" si="0"/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3"/>
      <c r="M14" s="3"/>
    </row>
    <row r="15" spans="1:13" ht="24" customHeight="1" x14ac:dyDescent="0.25">
      <c r="A15" s="132"/>
      <c r="B15" s="135"/>
      <c r="C15" s="105"/>
      <c r="D15" s="18" t="s">
        <v>9</v>
      </c>
      <c r="E15" s="19">
        <f t="shared" si="0"/>
        <v>0</v>
      </c>
      <c r="F15" s="11"/>
      <c r="G15" s="20">
        <v>0</v>
      </c>
      <c r="H15" s="20">
        <v>0</v>
      </c>
      <c r="I15" s="20">
        <v>0</v>
      </c>
      <c r="J15" s="21">
        <v>0</v>
      </c>
      <c r="K15" s="21">
        <v>0</v>
      </c>
      <c r="L15" s="3"/>
      <c r="M15" s="3"/>
    </row>
    <row r="16" spans="1:13" ht="24" customHeight="1" x14ac:dyDescent="0.25">
      <c r="A16" s="132"/>
      <c r="B16" s="135"/>
      <c r="C16" s="105"/>
      <c r="D16" s="18" t="s">
        <v>11</v>
      </c>
      <c r="E16" s="19">
        <f t="shared" si="0"/>
        <v>0</v>
      </c>
      <c r="F16" s="20">
        <v>0</v>
      </c>
      <c r="G16" s="20">
        <v>0</v>
      </c>
      <c r="H16" s="20"/>
      <c r="I16" s="20"/>
      <c r="J16" s="21">
        <v>0</v>
      </c>
      <c r="K16" s="21">
        <v>0</v>
      </c>
      <c r="L16" s="3"/>
      <c r="M16" s="3"/>
    </row>
    <row r="17" spans="1:13" ht="41.25" customHeight="1" x14ac:dyDescent="0.25">
      <c r="A17" s="132"/>
      <c r="B17" s="135"/>
      <c r="C17" s="105"/>
      <c r="D17" s="18" t="s">
        <v>82</v>
      </c>
      <c r="E17" s="19">
        <f t="shared" si="0"/>
        <v>503.3</v>
      </c>
      <c r="F17" s="19">
        <v>228</v>
      </c>
      <c r="G17" s="20">
        <v>275.3</v>
      </c>
      <c r="H17" s="20">
        <v>0</v>
      </c>
      <c r="I17" s="20">
        <v>0</v>
      </c>
      <c r="J17" s="20">
        <v>0</v>
      </c>
      <c r="K17" s="88">
        <v>0</v>
      </c>
      <c r="L17" s="3"/>
      <c r="M17" s="3"/>
    </row>
    <row r="18" spans="1:13" ht="24" customHeight="1" x14ac:dyDescent="0.25">
      <c r="A18" s="133"/>
      <c r="B18" s="136"/>
      <c r="C18" s="105"/>
      <c r="D18" s="18" t="s">
        <v>6</v>
      </c>
      <c r="E18" s="19">
        <f t="shared" si="0"/>
        <v>0</v>
      </c>
      <c r="F18" s="19">
        <f>5500-5500</f>
        <v>0</v>
      </c>
      <c r="G18" s="20"/>
      <c r="H18" s="20">
        <v>0</v>
      </c>
      <c r="I18" s="20">
        <v>0</v>
      </c>
      <c r="J18" s="20">
        <v>0</v>
      </c>
      <c r="K18" s="20">
        <v>0</v>
      </c>
      <c r="L18" s="3"/>
      <c r="M18" s="3"/>
    </row>
    <row r="19" spans="1:13" ht="24" customHeight="1" x14ac:dyDescent="0.25">
      <c r="A19" s="120" t="s">
        <v>4</v>
      </c>
      <c r="B19" s="121"/>
      <c r="C19" s="122"/>
      <c r="D19" s="16" t="s">
        <v>2</v>
      </c>
      <c r="E19" s="23">
        <f>SUM(E20:E24)</f>
        <v>59624.551399999997</v>
      </c>
      <c r="F19" s="23">
        <f>F13+F7</f>
        <v>3812.6690400000002</v>
      </c>
      <c r="G19" s="23">
        <f>G7+G13</f>
        <v>4113.3715099999999</v>
      </c>
      <c r="H19" s="23">
        <f>H13+H7</f>
        <v>7898.2108500000004</v>
      </c>
      <c r="I19" s="23">
        <f>I13+I7</f>
        <v>6450.3</v>
      </c>
      <c r="J19" s="23">
        <f>J13+J7</f>
        <v>6450.3</v>
      </c>
      <c r="K19" s="23">
        <f>K13+K7</f>
        <v>30899.7</v>
      </c>
      <c r="L19" s="3"/>
      <c r="M19" s="3"/>
    </row>
    <row r="20" spans="1:13" ht="24" customHeight="1" x14ac:dyDescent="0.25">
      <c r="A20" s="123"/>
      <c r="B20" s="124"/>
      <c r="C20" s="125"/>
      <c r="D20" s="22" t="s">
        <v>12</v>
      </c>
      <c r="E20" s="25">
        <f>SUM(F20:K20)</f>
        <v>0</v>
      </c>
      <c r="F20" s="25"/>
      <c r="G20" s="25"/>
      <c r="H20" s="25"/>
      <c r="I20" s="25"/>
      <c r="J20" s="25"/>
      <c r="K20" s="25"/>
      <c r="L20" s="3"/>
      <c r="M20" s="3"/>
    </row>
    <row r="21" spans="1:13" ht="36" customHeight="1" x14ac:dyDescent="0.25">
      <c r="A21" s="123"/>
      <c r="B21" s="124"/>
      <c r="C21" s="125"/>
      <c r="D21" s="22" t="s">
        <v>9</v>
      </c>
      <c r="E21" s="25"/>
      <c r="F21" s="25"/>
      <c r="G21" s="25"/>
      <c r="H21" s="25"/>
      <c r="I21" s="25"/>
      <c r="J21" s="25"/>
      <c r="K21" s="25"/>
      <c r="L21" s="3"/>
      <c r="M21" s="3"/>
    </row>
    <row r="22" spans="1:13" ht="24" customHeight="1" x14ac:dyDescent="0.25">
      <c r="A22" s="123"/>
      <c r="B22" s="124"/>
      <c r="C22" s="125"/>
      <c r="D22" s="22" t="s">
        <v>11</v>
      </c>
      <c r="E22" s="25">
        <f>SUM(F22:K22)</f>
        <v>0</v>
      </c>
      <c r="F22" s="25"/>
      <c r="G22" s="25"/>
      <c r="H22" s="25"/>
      <c r="I22" s="25"/>
      <c r="J22" s="25"/>
      <c r="K22" s="25"/>
      <c r="L22" s="3"/>
      <c r="M22" s="3"/>
    </row>
    <row r="23" spans="1:13" ht="39" customHeight="1" x14ac:dyDescent="0.25">
      <c r="A23" s="123"/>
      <c r="B23" s="124"/>
      <c r="C23" s="125"/>
      <c r="D23" s="22" t="s">
        <v>82</v>
      </c>
      <c r="E23" s="25">
        <f>SUM(F23:K23)</f>
        <v>59624.551399999997</v>
      </c>
      <c r="F23" s="25">
        <f t="shared" ref="F23:K23" si="4">F11+F17</f>
        <v>3812.6690400000002</v>
      </c>
      <c r="G23" s="25">
        <f t="shared" si="4"/>
        <v>4113.3715099999999</v>
      </c>
      <c r="H23" s="25">
        <f t="shared" si="4"/>
        <v>7898.2108500000004</v>
      </c>
      <c r="I23" s="25">
        <f t="shared" si="4"/>
        <v>6450.3</v>
      </c>
      <c r="J23" s="25">
        <f t="shared" si="4"/>
        <v>6450.3</v>
      </c>
      <c r="K23" s="25">
        <f t="shared" si="4"/>
        <v>30899.7</v>
      </c>
      <c r="L23" s="3"/>
      <c r="M23" s="3"/>
    </row>
    <row r="24" spans="1:13" ht="24" customHeight="1" x14ac:dyDescent="0.25">
      <c r="A24" s="126"/>
      <c r="B24" s="127"/>
      <c r="C24" s="128"/>
      <c r="D24" s="22" t="s">
        <v>6</v>
      </c>
      <c r="E24" s="25">
        <f>SUM(F24:K24)</f>
        <v>0</v>
      </c>
      <c r="F24" s="25">
        <f t="shared" ref="F24:K24" si="5">F18+F12</f>
        <v>0</v>
      </c>
      <c r="G24" s="25">
        <f t="shared" si="5"/>
        <v>0</v>
      </c>
      <c r="H24" s="25">
        <f t="shared" si="5"/>
        <v>0</v>
      </c>
      <c r="I24" s="25">
        <f t="shared" si="5"/>
        <v>0</v>
      </c>
      <c r="J24" s="25">
        <f t="shared" si="5"/>
        <v>0</v>
      </c>
      <c r="K24" s="25">
        <f t="shared" si="5"/>
        <v>0</v>
      </c>
      <c r="L24" s="3"/>
      <c r="M24" s="3"/>
    </row>
    <row r="25" spans="1:13" x14ac:dyDescent="0.25">
      <c r="A25" s="116" t="s">
        <v>5</v>
      </c>
      <c r="B25" s="117"/>
      <c r="C25" s="117"/>
      <c r="D25" s="117"/>
      <c r="E25" s="117"/>
      <c r="F25" s="117"/>
      <c r="G25" s="117"/>
      <c r="H25" s="117"/>
      <c r="I25" s="118"/>
      <c r="J25" s="10"/>
      <c r="K25" s="10"/>
      <c r="L25" s="3"/>
      <c r="M25" s="3"/>
    </row>
    <row r="26" spans="1:13" ht="16.5" customHeight="1" x14ac:dyDescent="0.25">
      <c r="A26" s="107" t="s">
        <v>18</v>
      </c>
      <c r="B26" s="108"/>
      <c r="C26" s="109"/>
      <c r="D26" s="16" t="s">
        <v>2</v>
      </c>
      <c r="E26" s="23">
        <f t="shared" ref="E26:E37" si="6">SUM(F26:K26)</f>
        <v>0</v>
      </c>
      <c r="F26" s="23">
        <f>SUM(F27:F31)</f>
        <v>0</v>
      </c>
      <c r="G26" s="23">
        <f t="shared" ref="G26:K26" si="7">SUM(G27:G31)</f>
        <v>0</v>
      </c>
      <c r="H26" s="23">
        <f t="shared" si="7"/>
        <v>0</v>
      </c>
      <c r="I26" s="23">
        <f t="shared" si="7"/>
        <v>0</v>
      </c>
      <c r="J26" s="23">
        <f t="shared" ref="J26" si="8">SUM(J27:J31)</f>
        <v>0</v>
      </c>
      <c r="K26" s="23">
        <f t="shared" si="7"/>
        <v>0</v>
      </c>
      <c r="L26" s="3"/>
      <c r="M26" s="3"/>
    </row>
    <row r="27" spans="1:13" x14ac:dyDescent="0.25">
      <c r="A27" s="110"/>
      <c r="B27" s="111"/>
      <c r="C27" s="112"/>
      <c r="D27" s="18" t="s">
        <v>12</v>
      </c>
      <c r="E27" s="24">
        <f t="shared" si="6"/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"/>
      <c r="M27" s="3"/>
    </row>
    <row r="28" spans="1:13" x14ac:dyDescent="0.25">
      <c r="A28" s="110"/>
      <c r="B28" s="111"/>
      <c r="C28" s="112"/>
      <c r="D28" s="18" t="s">
        <v>9</v>
      </c>
      <c r="E28" s="24">
        <f t="shared" si="6"/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"/>
      <c r="M28" s="3"/>
    </row>
    <row r="29" spans="1:13" x14ac:dyDescent="0.25">
      <c r="A29" s="110"/>
      <c r="B29" s="111"/>
      <c r="C29" s="112"/>
      <c r="D29" s="18" t="s">
        <v>11</v>
      </c>
      <c r="E29" s="24">
        <f t="shared" si="6"/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3"/>
      <c r="M29" s="3"/>
    </row>
    <row r="30" spans="1:13" x14ac:dyDescent="0.25">
      <c r="A30" s="110"/>
      <c r="B30" s="111"/>
      <c r="C30" s="112"/>
      <c r="D30" s="18" t="s">
        <v>82</v>
      </c>
      <c r="E30" s="24">
        <f t="shared" si="6"/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3"/>
      <c r="M30" s="3"/>
    </row>
    <row r="31" spans="1:13" s="5" customFormat="1" ht="39" customHeight="1" x14ac:dyDescent="0.25">
      <c r="A31" s="113"/>
      <c r="B31" s="114"/>
      <c r="C31" s="115"/>
      <c r="D31" s="18" t="s">
        <v>6</v>
      </c>
      <c r="E31" s="24">
        <f t="shared" si="6"/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</row>
    <row r="32" spans="1:13" ht="21.75" customHeight="1" x14ac:dyDescent="0.25">
      <c r="A32" s="107" t="s">
        <v>19</v>
      </c>
      <c r="B32" s="108"/>
      <c r="C32" s="109"/>
      <c r="D32" s="16" t="s">
        <v>2</v>
      </c>
      <c r="E32" s="23">
        <f t="shared" si="6"/>
        <v>59624.551399999997</v>
      </c>
      <c r="F32" s="23">
        <f>SUM(F33:F37)</f>
        <v>3812.6690400000002</v>
      </c>
      <c r="G32" s="23">
        <f t="shared" ref="G32:K32" si="9">SUM(G33:G37)</f>
        <v>4113.3715099999999</v>
      </c>
      <c r="H32" s="23">
        <f t="shared" si="9"/>
        <v>7898.2108500000004</v>
      </c>
      <c r="I32" s="23">
        <f t="shared" si="9"/>
        <v>6450.3</v>
      </c>
      <c r="J32" s="23">
        <f t="shared" ref="J32" si="10">SUM(J33:J37)</f>
        <v>6450.3</v>
      </c>
      <c r="K32" s="23">
        <f t="shared" si="9"/>
        <v>30899.7</v>
      </c>
      <c r="L32" s="3"/>
      <c r="M32" s="3"/>
    </row>
    <row r="33" spans="1:14" ht="21.75" customHeight="1" x14ac:dyDescent="0.25">
      <c r="A33" s="110"/>
      <c r="B33" s="111"/>
      <c r="C33" s="112"/>
      <c r="D33" s="18" t="s">
        <v>12</v>
      </c>
      <c r="E33" s="24">
        <f t="shared" si="6"/>
        <v>0</v>
      </c>
      <c r="F33" s="27">
        <f t="shared" ref="F33:K37" si="11">F20</f>
        <v>0</v>
      </c>
      <c r="G33" s="27">
        <f t="shared" si="11"/>
        <v>0</v>
      </c>
      <c r="H33" s="27">
        <f t="shared" si="11"/>
        <v>0</v>
      </c>
      <c r="I33" s="27">
        <f t="shared" si="11"/>
        <v>0</v>
      </c>
      <c r="J33" s="27">
        <f t="shared" ref="J33" si="12">J20</f>
        <v>0</v>
      </c>
      <c r="K33" s="27">
        <f t="shared" si="11"/>
        <v>0</v>
      </c>
      <c r="L33" s="3"/>
      <c r="M33" s="3"/>
    </row>
    <row r="34" spans="1:14" ht="21.75" customHeight="1" x14ac:dyDescent="0.25">
      <c r="A34" s="110"/>
      <c r="B34" s="111"/>
      <c r="C34" s="112"/>
      <c r="D34" s="18" t="s">
        <v>9</v>
      </c>
      <c r="E34" s="24">
        <f t="shared" si="6"/>
        <v>0</v>
      </c>
      <c r="F34" s="27">
        <f t="shared" si="11"/>
        <v>0</v>
      </c>
      <c r="G34" s="27">
        <f t="shared" si="11"/>
        <v>0</v>
      </c>
      <c r="H34" s="27">
        <f t="shared" si="11"/>
        <v>0</v>
      </c>
      <c r="I34" s="27">
        <f t="shared" si="11"/>
        <v>0</v>
      </c>
      <c r="J34" s="27">
        <f t="shared" ref="J34" si="13">J21</f>
        <v>0</v>
      </c>
      <c r="K34" s="27">
        <f t="shared" si="11"/>
        <v>0</v>
      </c>
      <c r="L34" s="3"/>
      <c r="M34" s="3"/>
    </row>
    <row r="35" spans="1:14" ht="21.75" customHeight="1" x14ac:dyDescent="0.25">
      <c r="A35" s="110"/>
      <c r="B35" s="111"/>
      <c r="C35" s="112"/>
      <c r="D35" s="18" t="s">
        <v>11</v>
      </c>
      <c r="E35" s="24">
        <f t="shared" si="6"/>
        <v>0</v>
      </c>
      <c r="F35" s="27">
        <f t="shared" si="11"/>
        <v>0</v>
      </c>
      <c r="G35" s="27">
        <f t="shared" si="11"/>
        <v>0</v>
      </c>
      <c r="H35" s="27">
        <f t="shared" si="11"/>
        <v>0</v>
      </c>
      <c r="I35" s="27">
        <f t="shared" si="11"/>
        <v>0</v>
      </c>
      <c r="J35" s="27">
        <f t="shared" ref="J35" si="14">J22</f>
        <v>0</v>
      </c>
      <c r="K35" s="27">
        <f t="shared" si="11"/>
        <v>0</v>
      </c>
      <c r="L35" s="3"/>
      <c r="M35" s="3"/>
    </row>
    <row r="36" spans="1:14" ht="42" customHeight="1" x14ac:dyDescent="0.25">
      <c r="A36" s="110"/>
      <c r="B36" s="111"/>
      <c r="C36" s="112"/>
      <c r="D36" s="18" t="s">
        <v>82</v>
      </c>
      <c r="E36" s="24">
        <f t="shared" si="6"/>
        <v>59624.551399999997</v>
      </c>
      <c r="F36" s="27">
        <f t="shared" si="11"/>
        <v>3812.6690400000002</v>
      </c>
      <c r="G36" s="27">
        <f t="shared" si="11"/>
        <v>4113.3715099999999</v>
      </c>
      <c r="H36" s="27">
        <f t="shared" si="11"/>
        <v>7898.2108500000004</v>
      </c>
      <c r="I36" s="27">
        <f t="shared" si="11"/>
        <v>6450.3</v>
      </c>
      <c r="J36" s="27">
        <f t="shared" ref="J36" si="15">J23</f>
        <v>6450.3</v>
      </c>
      <c r="K36" s="27">
        <f t="shared" si="11"/>
        <v>30899.7</v>
      </c>
      <c r="L36" s="3"/>
      <c r="M36" s="3"/>
    </row>
    <row r="37" spans="1:14" ht="21.75" customHeight="1" x14ac:dyDescent="0.25">
      <c r="A37" s="113"/>
      <c r="B37" s="114"/>
      <c r="C37" s="115"/>
      <c r="D37" s="18" t="s">
        <v>6</v>
      </c>
      <c r="E37" s="24">
        <f t="shared" si="6"/>
        <v>0</v>
      </c>
      <c r="F37" s="27">
        <f t="shared" si="11"/>
        <v>0</v>
      </c>
      <c r="G37" s="27">
        <f t="shared" si="11"/>
        <v>0</v>
      </c>
      <c r="H37" s="27">
        <f t="shared" si="11"/>
        <v>0</v>
      </c>
      <c r="I37" s="27">
        <f t="shared" si="11"/>
        <v>0</v>
      </c>
      <c r="J37" s="27">
        <f t="shared" ref="J37" si="16">J24</f>
        <v>0</v>
      </c>
      <c r="K37" s="27">
        <f t="shared" si="11"/>
        <v>0</v>
      </c>
      <c r="L37" s="3"/>
      <c r="M37" s="3"/>
    </row>
    <row r="38" spans="1:14" x14ac:dyDescent="0.25">
      <c r="A38" s="116" t="s">
        <v>5</v>
      </c>
      <c r="B38" s="117"/>
      <c r="C38" s="117"/>
      <c r="D38" s="117"/>
      <c r="E38" s="117"/>
      <c r="F38" s="117"/>
      <c r="G38" s="117"/>
      <c r="H38" s="117"/>
      <c r="I38" s="118"/>
      <c r="J38" s="10"/>
      <c r="K38" s="10"/>
      <c r="L38" s="3"/>
      <c r="M38" s="3"/>
    </row>
    <row r="39" spans="1:14" x14ac:dyDescent="0.25">
      <c r="A39" s="107" t="s">
        <v>20</v>
      </c>
      <c r="B39" s="108"/>
      <c r="C39" s="109"/>
      <c r="D39" s="16" t="s">
        <v>2</v>
      </c>
      <c r="E39" s="23">
        <f t="shared" ref="E39:E50" si="17">SUM(F39:K39)</f>
        <v>0</v>
      </c>
      <c r="F39" s="23">
        <f>SUM(F40:F44)</f>
        <v>0</v>
      </c>
      <c r="G39" s="23">
        <f t="shared" ref="G39:K39" si="18">SUM(G40:G44)</f>
        <v>0</v>
      </c>
      <c r="H39" s="23">
        <f t="shared" si="18"/>
        <v>0</v>
      </c>
      <c r="I39" s="23">
        <f t="shared" si="18"/>
        <v>0</v>
      </c>
      <c r="J39" s="23">
        <f t="shared" ref="J39" si="19">SUM(J40:J44)</f>
        <v>0</v>
      </c>
      <c r="K39" s="23">
        <f t="shared" si="18"/>
        <v>0</v>
      </c>
      <c r="L39" s="3"/>
      <c r="M39" s="3"/>
    </row>
    <row r="40" spans="1:14" x14ac:dyDescent="0.25">
      <c r="A40" s="110"/>
      <c r="B40" s="111"/>
      <c r="C40" s="112"/>
      <c r="D40" s="18" t="s">
        <v>12</v>
      </c>
      <c r="E40" s="24">
        <f t="shared" si="17"/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3"/>
      <c r="M40" s="3"/>
    </row>
    <row r="41" spans="1:14" x14ac:dyDescent="0.25">
      <c r="A41" s="110"/>
      <c r="B41" s="111"/>
      <c r="C41" s="112"/>
      <c r="D41" s="18" t="s">
        <v>9</v>
      </c>
      <c r="E41" s="24">
        <f t="shared" si="17"/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3"/>
      <c r="M41" s="3"/>
    </row>
    <row r="42" spans="1:14" x14ac:dyDescent="0.25">
      <c r="A42" s="110"/>
      <c r="B42" s="111"/>
      <c r="C42" s="112"/>
      <c r="D42" s="18" t="s">
        <v>11</v>
      </c>
      <c r="E42" s="24">
        <f t="shared" si="17"/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3"/>
      <c r="M42" s="3"/>
    </row>
    <row r="43" spans="1:14" x14ac:dyDescent="0.25">
      <c r="A43" s="110"/>
      <c r="B43" s="111"/>
      <c r="C43" s="112"/>
      <c r="D43" s="18" t="s">
        <v>82</v>
      </c>
      <c r="E43" s="24">
        <f t="shared" si="17"/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3"/>
      <c r="M43" s="3"/>
    </row>
    <row r="44" spans="1:14" s="5" customFormat="1" x14ac:dyDescent="0.25">
      <c r="A44" s="113"/>
      <c r="B44" s="114"/>
      <c r="C44" s="115"/>
      <c r="D44" s="18" t="s">
        <v>6</v>
      </c>
      <c r="E44" s="24">
        <f t="shared" si="17"/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8"/>
      <c r="M44" s="6"/>
      <c r="N44" s="6"/>
    </row>
    <row r="45" spans="1:14" s="5" customFormat="1" x14ac:dyDescent="0.25">
      <c r="A45" s="107" t="s">
        <v>21</v>
      </c>
      <c r="B45" s="108"/>
      <c r="C45" s="109"/>
      <c r="D45" s="16" t="s">
        <v>2</v>
      </c>
      <c r="E45" s="23">
        <f t="shared" si="17"/>
        <v>59624.551399999997</v>
      </c>
      <c r="F45" s="23">
        <f>SUM(F46:F50)</f>
        <v>3812.6690400000002</v>
      </c>
      <c r="G45" s="23">
        <f t="shared" ref="G45:K45" si="20">SUM(G46:G50)</f>
        <v>4113.3715099999999</v>
      </c>
      <c r="H45" s="23">
        <f t="shared" si="20"/>
        <v>7898.2108500000004</v>
      </c>
      <c r="I45" s="23">
        <f t="shared" si="20"/>
        <v>6450.3</v>
      </c>
      <c r="J45" s="23">
        <f t="shared" ref="J45" si="21">SUM(J46:J50)</f>
        <v>6450.3</v>
      </c>
      <c r="K45" s="23">
        <f t="shared" si="20"/>
        <v>30899.7</v>
      </c>
      <c r="L45" s="8"/>
      <c r="M45" s="6"/>
      <c r="N45" s="6"/>
    </row>
    <row r="46" spans="1:14" s="5" customFormat="1" x14ac:dyDescent="0.25">
      <c r="A46" s="110"/>
      <c r="B46" s="111"/>
      <c r="C46" s="112"/>
      <c r="D46" s="18" t="s">
        <v>12</v>
      </c>
      <c r="E46" s="24">
        <f t="shared" si="17"/>
        <v>0</v>
      </c>
      <c r="F46" s="27">
        <f t="shared" ref="F46:K50" si="22">F20-F40</f>
        <v>0</v>
      </c>
      <c r="G46" s="27">
        <f t="shared" si="22"/>
        <v>0</v>
      </c>
      <c r="H46" s="27">
        <f t="shared" si="22"/>
        <v>0</v>
      </c>
      <c r="I46" s="27">
        <f t="shared" si="22"/>
        <v>0</v>
      </c>
      <c r="J46" s="27">
        <f t="shared" ref="J46" si="23">J20-J40</f>
        <v>0</v>
      </c>
      <c r="K46" s="27">
        <f t="shared" si="22"/>
        <v>0</v>
      </c>
      <c r="L46" s="8"/>
    </row>
    <row r="47" spans="1:14" s="5" customFormat="1" x14ac:dyDescent="0.25">
      <c r="A47" s="110"/>
      <c r="B47" s="111"/>
      <c r="C47" s="112"/>
      <c r="D47" s="18" t="s">
        <v>9</v>
      </c>
      <c r="E47" s="24">
        <f t="shared" si="17"/>
        <v>0</v>
      </c>
      <c r="F47" s="27">
        <f t="shared" si="22"/>
        <v>0</v>
      </c>
      <c r="G47" s="27">
        <f t="shared" si="22"/>
        <v>0</v>
      </c>
      <c r="H47" s="27">
        <f t="shared" si="22"/>
        <v>0</v>
      </c>
      <c r="I47" s="27">
        <f t="shared" si="22"/>
        <v>0</v>
      </c>
      <c r="J47" s="27">
        <f t="shared" ref="J47" si="24">J21-J41</f>
        <v>0</v>
      </c>
      <c r="K47" s="27">
        <f t="shared" si="22"/>
        <v>0</v>
      </c>
      <c r="L47" s="8"/>
    </row>
    <row r="48" spans="1:14" s="5" customFormat="1" x14ac:dyDescent="0.25">
      <c r="A48" s="110"/>
      <c r="B48" s="111"/>
      <c r="C48" s="112"/>
      <c r="D48" s="18" t="s">
        <v>11</v>
      </c>
      <c r="E48" s="24">
        <f t="shared" si="17"/>
        <v>0</v>
      </c>
      <c r="F48" s="27">
        <f t="shared" si="22"/>
        <v>0</v>
      </c>
      <c r="G48" s="27">
        <f t="shared" si="22"/>
        <v>0</v>
      </c>
      <c r="H48" s="27">
        <f t="shared" si="22"/>
        <v>0</v>
      </c>
      <c r="I48" s="27">
        <f t="shared" si="22"/>
        <v>0</v>
      </c>
      <c r="J48" s="27">
        <f t="shared" ref="J48" si="25">J22-J42</f>
        <v>0</v>
      </c>
      <c r="K48" s="27">
        <f t="shared" si="22"/>
        <v>0</v>
      </c>
      <c r="L48" s="8"/>
    </row>
    <row r="49" spans="1:14" s="5" customFormat="1" x14ac:dyDescent="0.25">
      <c r="A49" s="110"/>
      <c r="B49" s="111"/>
      <c r="C49" s="112"/>
      <c r="D49" s="18" t="s">
        <v>82</v>
      </c>
      <c r="E49" s="24">
        <f t="shared" si="17"/>
        <v>59624.551399999997</v>
      </c>
      <c r="F49" s="27">
        <f t="shared" si="22"/>
        <v>3812.6690400000002</v>
      </c>
      <c r="G49" s="27">
        <f t="shared" si="22"/>
        <v>4113.3715099999999</v>
      </c>
      <c r="H49" s="27">
        <f t="shared" si="22"/>
        <v>7898.2108500000004</v>
      </c>
      <c r="I49" s="27">
        <f t="shared" si="22"/>
        <v>6450.3</v>
      </c>
      <c r="J49" s="27">
        <f t="shared" ref="J49" si="26">J23-J43</f>
        <v>6450.3</v>
      </c>
      <c r="K49" s="27">
        <f t="shared" si="22"/>
        <v>30899.7</v>
      </c>
      <c r="L49" s="8"/>
    </row>
    <row r="50" spans="1:14" x14ac:dyDescent="0.25">
      <c r="A50" s="113"/>
      <c r="B50" s="114"/>
      <c r="C50" s="115"/>
      <c r="D50" s="18" t="s">
        <v>6</v>
      </c>
      <c r="E50" s="24">
        <f t="shared" si="17"/>
        <v>0</v>
      </c>
      <c r="F50" s="27">
        <f t="shared" si="22"/>
        <v>0</v>
      </c>
      <c r="G50" s="27">
        <f t="shared" si="22"/>
        <v>0</v>
      </c>
      <c r="H50" s="27">
        <f t="shared" si="22"/>
        <v>0</v>
      </c>
      <c r="I50" s="27">
        <f t="shared" si="22"/>
        <v>0</v>
      </c>
      <c r="J50" s="27">
        <f t="shared" ref="J50" si="27">J24-J44</f>
        <v>0</v>
      </c>
      <c r="K50" s="27">
        <f t="shared" si="22"/>
        <v>0</v>
      </c>
      <c r="L50" s="9"/>
      <c r="M50" s="3"/>
    </row>
    <row r="51" spans="1:14" x14ac:dyDescent="0.25">
      <c r="A51" s="119" t="s">
        <v>5</v>
      </c>
      <c r="B51" s="119"/>
      <c r="C51" s="119"/>
      <c r="D51" s="119"/>
      <c r="E51" s="119"/>
      <c r="F51" s="119"/>
      <c r="G51" s="119"/>
      <c r="H51" s="119"/>
      <c r="I51" s="119"/>
      <c r="J51" s="28"/>
      <c r="K51" s="28"/>
      <c r="L51" s="9"/>
      <c r="M51" s="3"/>
    </row>
    <row r="52" spans="1:14" ht="24" customHeight="1" x14ac:dyDescent="0.25">
      <c r="A52" s="107" t="s">
        <v>14</v>
      </c>
      <c r="B52" s="108"/>
      <c r="C52" s="109"/>
      <c r="D52" s="16" t="s">
        <v>2</v>
      </c>
      <c r="E52" s="23">
        <f t="shared" ref="E52:E63" si="28">SUM(F52:K52)</f>
        <v>59121.251400000001</v>
      </c>
      <c r="F52" s="23">
        <f t="shared" ref="F52:K52" si="29">SUM(F53:F57)</f>
        <v>3584.6690400000002</v>
      </c>
      <c r="G52" s="23">
        <f t="shared" si="29"/>
        <v>3838.0715099999998</v>
      </c>
      <c r="H52" s="23">
        <f t="shared" si="29"/>
        <v>7898.2108500000004</v>
      </c>
      <c r="I52" s="23">
        <f t="shared" si="29"/>
        <v>6450.3</v>
      </c>
      <c r="J52" s="23">
        <f t="shared" ref="J52" si="30">SUM(J53:J57)</f>
        <v>6450.3</v>
      </c>
      <c r="K52" s="23">
        <f t="shared" si="29"/>
        <v>30899.7</v>
      </c>
      <c r="L52" s="9"/>
      <c r="M52" s="3"/>
    </row>
    <row r="53" spans="1:14" ht="24" customHeight="1" x14ac:dyDescent="0.25">
      <c r="A53" s="110"/>
      <c r="B53" s="111"/>
      <c r="C53" s="112"/>
      <c r="D53" s="18" t="s">
        <v>12</v>
      </c>
      <c r="E53" s="24">
        <f t="shared" si="28"/>
        <v>0</v>
      </c>
      <c r="F53" s="24"/>
      <c r="G53" s="24"/>
      <c r="H53" s="24"/>
      <c r="I53" s="24"/>
      <c r="J53" s="24"/>
      <c r="K53" s="24"/>
      <c r="L53" s="9"/>
      <c r="M53" s="3"/>
    </row>
    <row r="54" spans="1:14" ht="24" customHeight="1" x14ac:dyDescent="0.25">
      <c r="A54" s="110"/>
      <c r="B54" s="111"/>
      <c r="C54" s="112"/>
      <c r="D54" s="18" t="s">
        <v>9</v>
      </c>
      <c r="E54" s="24">
        <f t="shared" si="28"/>
        <v>0</v>
      </c>
      <c r="F54" s="24"/>
      <c r="G54" s="24"/>
      <c r="H54" s="24"/>
      <c r="I54" s="24"/>
      <c r="J54" s="24"/>
      <c r="K54" s="24"/>
      <c r="L54" s="9"/>
      <c r="M54" s="3"/>
    </row>
    <row r="55" spans="1:14" ht="36.75" customHeight="1" x14ac:dyDescent="0.25">
      <c r="A55" s="110"/>
      <c r="B55" s="111"/>
      <c r="C55" s="112"/>
      <c r="D55" s="18" t="s">
        <v>11</v>
      </c>
      <c r="E55" s="24">
        <f t="shared" si="28"/>
        <v>0</v>
      </c>
      <c r="F55" s="24"/>
      <c r="G55" s="24"/>
      <c r="H55" s="24"/>
      <c r="I55" s="24"/>
      <c r="J55" s="24"/>
      <c r="K55" s="24"/>
      <c r="L55" s="9"/>
      <c r="M55" s="3"/>
    </row>
    <row r="56" spans="1:14" ht="24" customHeight="1" x14ac:dyDescent="0.25">
      <c r="A56" s="110"/>
      <c r="B56" s="111"/>
      <c r="C56" s="112"/>
      <c r="D56" s="18" t="s">
        <v>82</v>
      </c>
      <c r="E56" s="24">
        <f t="shared" si="28"/>
        <v>59121.251400000001</v>
      </c>
      <c r="F56" s="24">
        <f t="shared" ref="F56:K57" si="31">F11</f>
        <v>3584.6690400000002</v>
      </c>
      <c r="G56" s="24">
        <f t="shared" si="31"/>
        <v>3838.0715099999998</v>
      </c>
      <c r="H56" s="24">
        <f t="shared" si="31"/>
        <v>7898.2108500000004</v>
      </c>
      <c r="I56" s="24">
        <f t="shared" si="31"/>
        <v>6450.3</v>
      </c>
      <c r="J56" s="24">
        <f t="shared" ref="J56" si="32">J11</f>
        <v>6450.3</v>
      </c>
      <c r="K56" s="24">
        <f t="shared" si="31"/>
        <v>30899.7</v>
      </c>
      <c r="L56" s="9"/>
      <c r="M56" s="3"/>
    </row>
    <row r="57" spans="1:14" ht="24" customHeight="1" x14ac:dyDescent="0.25">
      <c r="A57" s="113"/>
      <c r="B57" s="114"/>
      <c r="C57" s="115"/>
      <c r="D57" s="18" t="s">
        <v>6</v>
      </c>
      <c r="E57" s="24">
        <f t="shared" si="28"/>
        <v>0</v>
      </c>
      <c r="F57" s="24">
        <f t="shared" si="31"/>
        <v>0</v>
      </c>
      <c r="G57" s="24">
        <f t="shared" si="31"/>
        <v>0</v>
      </c>
      <c r="H57" s="24">
        <f t="shared" si="31"/>
        <v>0</v>
      </c>
      <c r="I57" s="24">
        <f t="shared" si="31"/>
        <v>0</v>
      </c>
      <c r="J57" s="24">
        <f t="shared" ref="J57" si="33">J12</f>
        <v>0</v>
      </c>
      <c r="K57" s="24">
        <f t="shared" si="31"/>
        <v>0</v>
      </c>
      <c r="L57" s="3"/>
      <c r="M57" s="3"/>
    </row>
    <row r="58" spans="1:14" ht="24" customHeight="1" x14ac:dyDescent="0.25">
      <c r="A58" s="89" t="s">
        <v>76</v>
      </c>
      <c r="B58" s="90"/>
      <c r="C58" s="91"/>
      <c r="D58" s="16" t="s">
        <v>2</v>
      </c>
      <c r="E58" s="23">
        <f t="shared" si="28"/>
        <v>503.3</v>
      </c>
      <c r="F58" s="23">
        <f>SUM(F59:F63)</f>
        <v>228</v>
      </c>
      <c r="G58" s="23">
        <f t="shared" ref="G58:K58" si="34">SUM(G59:G63)</f>
        <v>275.3</v>
      </c>
      <c r="H58" s="23">
        <f t="shared" si="34"/>
        <v>0</v>
      </c>
      <c r="I58" s="23">
        <f t="shared" si="34"/>
        <v>0</v>
      </c>
      <c r="J58" s="23">
        <f t="shared" ref="J58" si="35">SUM(J59:J63)</f>
        <v>0</v>
      </c>
      <c r="K58" s="23">
        <f t="shared" si="34"/>
        <v>0</v>
      </c>
      <c r="L58" s="3"/>
      <c r="M58" s="3"/>
    </row>
    <row r="59" spans="1:14" ht="24" customHeight="1" x14ac:dyDescent="0.25">
      <c r="A59" s="92"/>
      <c r="B59" s="93"/>
      <c r="C59" s="94"/>
      <c r="D59" s="18" t="s">
        <v>12</v>
      </c>
      <c r="E59" s="24">
        <f t="shared" si="28"/>
        <v>0</v>
      </c>
      <c r="F59" s="27">
        <f t="shared" ref="F59:K59" si="36">F14</f>
        <v>0</v>
      </c>
      <c r="G59" s="27">
        <f t="shared" si="36"/>
        <v>0</v>
      </c>
      <c r="H59" s="27">
        <f t="shared" si="36"/>
        <v>0</v>
      </c>
      <c r="I59" s="27">
        <f t="shared" si="36"/>
        <v>0</v>
      </c>
      <c r="J59" s="27">
        <f t="shared" ref="J59" si="37">J14</f>
        <v>0</v>
      </c>
      <c r="K59" s="27">
        <f t="shared" si="36"/>
        <v>0</v>
      </c>
      <c r="L59" s="3"/>
      <c r="M59" s="3"/>
    </row>
    <row r="60" spans="1:14" ht="24" customHeight="1" x14ac:dyDescent="0.25">
      <c r="A60" s="92"/>
      <c r="B60" s="93"/>
      <c r="C60" s="94"/>
      <c r="D60" s="18" t="s">
        <v>9</v>
      </c>
      <c r="E60" s="24">
        <f t="shared" si="28"/>
        <v>0</v>
      </c>
      <c r="F60" s="27">
        <f>F2</f>
        <v>0</v>
      </c>
      <c r="G60" s="27">
        <f t="shared" ref="G60:K61" si="38">G15</f>
        <v>0</v>
      </c>
      <c r="H60" s="27">
        <f t="shared" si="38"/>
        <v>0</v>
      </c>
      <c r="I60" s="27">
        <f t="shared" si="38"/>
        <v>0</v>
      </c>
      <c r="J60" s="27">
        <f t="shared" ref="J60" si="39">J15</f>
        <v>0</v>
      </c>
      <c r="K60" s="27">
        <f t="shared" si="38"/>
        <v>0</v>
      </c>
      <c r="L60" s="3"/>
      <c r="M60" s="3"/>
    </row>
    <row r="61" spans="1:14" ht="39.75" customHeight="1" x14ac:dyDescent="0.25">
      <c r="A61" s="92"/>
      <c r="B61" s="93"/>
      <c r="C61" s="94"/>
      <c r="D61" s="18" t="s">
        <v>11</v>
      </c>
      <c r="E61" s="24">
        <f t="shared" si="28"/>
        <v>0</v>
      </c>
      <c r="F61" s="27">
        <f>F16</f>
        <v>0</v>
      </c>
      <c r="G61" s="27">
        <f t="shared" si="38"/>
        <v>0</v>
      </c>
      <c r="H61" s="27">
        <f t="shared" si="38"/>
        <v>0</v>
      </c>
      <c r="I61" s="27">
        <f t="shared" si="38"/>
        <v>0</v>
      </c>
      <c r="J61" s="27">
        <f t="shared" ref="J61:K62" si="40">J16</f>
        <v>0</v>
      </c>
      <c r="K61" s="27">
        <f t="shared" si="38"/>
        <v>0</v>
      </c>
      <c r="L61" s="3"/>
      <c r="M61" s="3"/>
    </row>
    <row r="62" spans="1:14" ht="24" customHeight="1" x14ac:dyDescent="0.25">
      <c r="A62" s="92"/>
      <c r="B62" s="93"/>
      <c r="C62" s="94"/>
      <c r="D62" s="18" t="s">
        <v>82</v>
      </c>
      <c r="E62" s="24">
        <f t="shared" si="28"/>
        <v>503.3</v>
      </c>
      <c r="F62" s="27">
        <f>F17</f>
        <v>228</v>
      </c>
      <c r="G62" s="27">
        <f t="shared" ref="G62:I62" si="41">G17</f>
        <v>275.3</v>
      </c>
      <c r="H62" s="27">
        <f t="shared" si="41"/>
        <v>0</v>
      </c>
      <c r="I62" s="27">
        <f t="shared" si="41"/>
        <v>0</v>
      </c>
      <c r="J62" s="27">
        <f t="shared" si="40"/>
        <v>0</v>
      </c>
      <c r="K62" s="27">
        <f t="shared" si="40"/>
        <v>0</v>
      </c>
      <c r="L62" s="3"/>
      <c r="M62" s="3"/>
    </row>
    <row r="63" spans="1:14" x14ac:dyDescent="0.25">
      <c r="A63" s="95"/>
      <c r="B63" s="96"/>
      <c r="C63" s="97"/>
      <c r="D63" s="18" t="s">
        <v>6</v>
      </c>
      <c r="E63" s="24">
        <f t="shared" si="28"/>
        <v>0</v>
      </c>
      <c r="F63" s="27">
        <f>F18</f>
        <v>0</v>
      </c>
      <c r="G63" s="27">
        <f t="shared" ref="G63:K63" si="42">G18</f>
        <v>0</v>
      </c>
      <c r="H63" s="27">
        <f t="shared" si="42"/>
        <v>0</v>
      </c>
      <c r="I63" s="27">
        <f t="shared" si="42"/>
        <v>0</v>
      </c>
      <c r="J63" s="27">
        <f t="shared" ref="J63" si="43">J18</f>
        <v>0</v>
      </c>
      <c r="K63" s="27">
        <f t="shared" si="42"/>
        <v>0</v>
      </c>
      <c r="L63" s="9"/>
      <c r="M63" s="3"/>
    </row>
    <row r="64" spans="1:14" x14ac:dyDescent="0.25">
      <c r="E64" s="7"/>
      <c r="F64" s="7"/>
      <c r="G64" s="7"/>
      <c r="H64" s="7"/>
      <c r="I64" s="7"/>
      <c r="N64" s="9"/>
    </row>
    <row r="65" spans="14:14" ht="24" customHeight="1" x14ac:dyDescent="0.25">
      <c r="N65" s="9"/>
    </row>
    <row r="66" spans="14:14" ht="24" customHeight="1" x14ac:dyDescent="0.25">
      <c r="N66" s="9"/>
    </row>
    <row r="67" spans="14:14" ht="24" customHeight="1" x14ac:dyDescent="0.25">
      <c r="N67" s="9"/>
    </row>
    <row r="68" spans="14:14" ht="36.75" customHeight="1" x14ac:dyDescent="0.25">
      <c r="N68" s="9"/>
    </row>
    <row r="69" spans="14:14" ht="24" customHeight="1" x14ac:dyDescent="0.25">
      <c r="N69" s="9"/>
    </row>
    <row r="70" spans="14:14" ht="24" customHeight="1" x14ac:dyDescent="0.25"/>
    <row r="71" spans="14:14" ht="24" customHeight="1" x14ac:dyDescent="0.25"/>
    <row r="72" spans="14:14" ht="24" customHeight="1" x14ac:dyDescent="0.25"/>
    <row r="73" spans="14:14" ht="24" customHeight="1" x14ac:dyDescent="0.25"/>
    <row r="74" spans="14:14" ht="39.75" customHeight="1" x14ac:dyDescent="0.25"/>
    <row r="75" spans="14:14" ht="24" customHeight="1" x14ac:dyDescent="0.25"/>
    <row r="76" spans="14:14" ht="24" customHeight="1" x14ac:dyDescent="0.25"/>
    <row r="77" spans="14:14" ht="24" customHeight="1" x14ac:dyDescent="0.25"/>
    <row r="78" spans="14:14" ht="24" customHeight="1" x14ac:dyDescent="0.25"/>
    <row r="79" spans="14:14" ht="24" customHeight="1" x14ac:dyDescent="0.25"/>
    <row r="80" spans="14:14" ht="24" customHeight="1" x14ac:dyDescent="0.25"/>
    <row r="81" ht="31.5" customHeight="1" x14ac:dyDescent="0.25"/>
    <row r="82" ht="24" customHeight="1" x14ac:dyDescent="0.25"/>
    <row r="83" ht="24" customHeight="1" x14ac:dyDescent="0.25"/>
    <row r="84" ht="24" customHeight="1" x14ac:dyDescent="0.25"/>
    <row r="85" ht="24" customHeight="1" x14ac:dyDescent="0.25"/>
    <row r="86" ht="24" customHeight="1" x14ac:dyDescent="0.25"/>
    <row r="87" ht="36.75" customHeight="1" x14ac:dyDescent="0.25"/>
    <row r="88" ht="24" customHeight="1" x14ac:dyDescent="0.25"/>
  </sheetData>
  <mergeCells count="22">
    <mergeCell ref="A26:C31"/>
    <mergeCell ref="A32:C37"/>
    <mergeCell ref="E3:M3"/>
    <mergeCell ref="A7:A18"/>
    <mergeCell ref="B7:B18"/>
    <mergeCell ref="E4:E5"/>
    <mergeCell ref="A58:C63"/>
    <mergeCell ref="A1:I1"/>
    <mergeCell ref="A3:A5"/>
    <mergeCell ref="B3:B5"/>
    <mergeCell ref="C3:C5"/>
    <mergeCell ref="D3:D5"/>
    <mergeCell ref="C13:C18"/>
    <mergeCell ref="F4:I4"/>
    <mergeCell ref="C7:C12"/>
    <mergeCell ref="A52:C57"/>
    <mergeCell ref="A38:I38"/>
    <mergeCell ref="A51:I51"/>
    <mergeCell ref="A19:C24"/>
    <mergeCell ref="A39:C44"/>
    <mergeCell ref="A45:C50"/>
    <mergeCell ref="A25:I2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7" orientation="landscape" r:id="rId1"/>
  <rowBreaks count="1" manualBreakCount="1">
    <brk id="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90" zoomScaleNormal="90" workbookViewId="0">
      <selection activeCell="C8" sqref="C8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31"/>
      <c r="B1" s="31"/>
      <c r="C1" s="31"/>
      <c r="D1" s="36" t="s">
        <v>22</v>
      </c>
    </row>
    <row r="2" spans="1:4" x14ac:dyDescent="0.25">
      <c r="A2" s="139" t="s">
        <v>23</v>
      </c>
      <c r="B2" s="139"/>
      <c r="C2" s="139"/>
      <c r="D2" s="139"/>
    </row>
    <row r="4" spans="1:4" ht="90" customHeight="1" x14ac:dyDescent="0.25">
      <c r="A4" s="32" t="s">
        <v>15</v>
      </c>
      <c r="B4" s="32" t="s">
        <v>24</v>
      </c>
      <c r="C4" s="32" t="s">
        <v>25</v>
      </c>
      <c r="D4" s="32" t="s">
        <v>26</v>
      </c>
    </row>
    <row r="5" spans="1:4" x14ac:dyDescent="0.25">
      <c r="A5" s="33">
        <v>1</v>
      </c>
      <c r="B5" s="33">
        <v>2</v>
      </c>
      <c r="C5" s="33">
        <v>3</v>
      </c>
      <c r="D5" s="33">
        <v>4</v>
      </c>
    </row>
    <row r="6" spans="1:4" ht="28.5" customHeight="1" x14ac:dyDescent="0.25">
      <c r="A6" s="138" t="s">
        <v>77</v>
      </c>
      <c r="B6" s="138"/>
      <c r="C6" s="138"/>
      <c r="D6" s="138"/>
    </row>
    <row r="7" spans="1:4" ht="66" customHeight="1" x14ac:dyDescent="0.25">
      <c r="A7" s="138" t="s">
        <v>86</v>
      </c>
      <c r="B7" s="138"/>
      <c r="C7" s="138"/>
      <c r="D7" s="138"/>
    </row>
    <row r="8" spans="1:4" ht="246" customHeight="1" x14ac:dyDescent="0.25">
      <c r="A8" s="34" t="s">
        <v>27</v>
      </c>
      <c r="B8" s="35" t="s">
        <v>78</v>
      </c>
      <c r="C8" s="35" t="s">
        <v>87</v>
      </c>
      <c r="D8" s="35"/>
    </row>
  </sheetData>
  <mergeCells count="3">
    <mergeCell ref="A6:D6"/>
    <mergeCell ref="A7:D7"/>
    <mergeCell ref="A2:D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zoomScaleNormal="100" workbookViewId="0">
      <selection activeCell="G25" sqref="G25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3" max="13" width="23.140625" customWidth="1"/>
    <col min="14" max="14" width="10.85546875" customWidth="1"/>
  </cols>
  <sheetData>
    <row r="1" spans="1:14" ht="15.75" x14ac:dyDescent="0.25">
      <c r="A1" s="142" t="s">
        <v>29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</row>
    <row r="2" spans="1:14" ht="15.75" x14ac:dyDescent="0.25">
      <c r="A2" s="143" t="s">
        <v>30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ht="48.75" customHeight="1" x14ac:dyDescent="0.25">
      <c r="A3" s="144" t="s">
        <v>89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</row>
    <row r="4" spans="1:14" ht="15.75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66"/>
      <c r="M4" s="37"/>
      <c r="N4" s="37"/>
    </row>
    <row r="5" spans="1:14" ht="15.75" x14ac:dyDescent="0.25">
      <c r="A5" s="145" t="s">
        <v>31</v>
      </c>
      <c r="B5" s="145" t="s">
        <v>32</v>
      </c>
      <c r="C5" s="145" t="s">
        <v>33</v>
      </c>
      <c r="D5" s="145" t="s">
        <v>34</v>
      </c>
      <c r="E5" s="145" t="s">
        <v>35</v>
      </c>
      <c r="F5" s="145" t="s">
        <v>90</v>
      </c>
      <c r="G5" s="145" t="s">
        <v>36</v>
      </c>
      <c r="H5" s="140" t="s">
        <v>37</v>
      </c>
      <c r="I5" s="140"/>
      <c r="J5" s="140"/>
      <c r="K5" s="140"/>
      <c r="L5" s="141"/>
      <c r="M5" s="145" t="s">
        <v>38</v>
      </c>
      <c r="N5" s="145" t="s">
        <v>39</v>
      </c>
    </row>
    <row r="6" spans="1:14" ht="15.75" x14ac:dyDescent="0.25">
      <c r="A6" s="146"/>
      <c r="B6" s="146"/>
      <c r="C6" s="146"/>
      <c r="D6" s="146"/>
      <c r="E6" s="146"/>
      <c r="F6" s="146"/>
      <c r="G6" s="146"/>
      <c r="H6" s="140" t="s">
        <v>2</v>
      </c>
      <c r="I6" s="140" t="s">
        <v>3</v>
      </c>
      <c r="J6" s="140"/>
      <c r="K6" s="140"/>
      <c r="L6" s="141"/>
      <c r="M6" s="146"/>
      <c r="N6" s="146"/>
    </row>
    <row r="7" spans="1:14" ht="31.5" x14ac:dyDescent="0.25">
      <c r="A7" s="147"/>
      <c r="B7" s="147"/>
      <c r="C7" s="147"/>
      <c r="D7" s="147"/>
      <c r="E7" s="147"/>
      <c r="F7" s="147"/>
      <c r="G7" s="147"/>
      <c r="H7" s="140"/>
      <c r="I7" s="87" t="s">
        <v>40</v>
      </c>
      <c r="J7" s="87" t="s">
        <v>41</v>
      </c>
      <c r="K7" s="87" t="s">
        <v>42</v>
      </c>
      <c r="L7" s="87" t="s">
        <v>91</v>
      </c>
      <c r="M7" s="147"/>
      <c r="N7" s="147"/>
    </row>
    <row r="8" spans="1:14" x14ac:dyDescent="0.25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  <c r="L8" s="68"/>
      <c r="M8" s="38">
        <v>12</v>
      </c>
      <c r="N8" s="38">
        <v>13</v>
      </c>
    </row>
    <row r="9" spans="1:14" ht="15.75" x14ac:dyDescent="0.25">
      <c r="A9" s="39"/>
      <c r="B9" s="40"/>
      <c r="C9" s="41"/>
      <c r="D9" s="41"/>
      <c r="E9" s="42"/>
      <c r="F9" s="41"/>
      <c r="G9" s="41"/>
      <c r="H9" s="43"/>
      <c r="I9" s="43"/>
      <c r="J9" s="44"/>
      <c r="K9" s="44"/>
      <c r="L9" s="42"/>
      <c r="M9" s="41"/>
      <c r="N9" s="45"/>
    </row>
    <row r="10" spans="1:14" ht="15.75" x14ac:dyDescent="0.25">
      <c r="A10" s="39"/>
      <c r="B10" s="40"/>
      <c r="C10" s="41"/>
      <c r="D10" s="41"/>
      <c r="E10" s="41"/>
      <c r="F10" s="41"/>
      <c r="G10" s="41"/>
      <c r="H10" s="43"/>
      <c r="I10" s="43"/>
      <c r="J10" s="43"/>
      <c r="K10" s="43"/>
      <c r="L10" s="62"/>
      <c r="M10" s="41"/>
      <c r="N10" s="45"/>
    </row>
    <row r="11" spans="1:14" ht="15.75" x14ac:dyDescent="0.25">
      <c r="A11" s="46"/>
      <c r="B11" s="47"/>
      <c r="C11" s="43"/>
      <c r="D11" s="43"/>
      <c r="E11" s="43"/>
      <c r="F11" s="43"/>
      <c r="G11" s="43"/>
      <c r="H11" s="43"/>
      <c r="I11" s="43"/>
      <c r="J11" s="43"/>
      <c r="K11" s="43"/>
      <c r="L11" s="69"/>
      <c r="M11" s="43"/>
      <c r="N11" s="45"/>
    </row>
  </sheetData>
  <mergeCells count="15">
    <mergeCell ref="I6:L6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M5:M7"/>
    <mergeCell ref="N5:N7"/>
    <mergeCell ref="H6:H7"/>
    <mergeCell ref="H5:L5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E23" sqref="E23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42" t="s">
        <v>43</v>
      </c>
      <c r="B1" s="142"/>
      <c r="C1" s="142"/>
      <c r="D1" s="142"/>
      <c r="E1" s="142"/>
      <c r="F1" s="142"/>
      <c r="G1" s="142"/>
    </row>
    <row r="2" spans="1:7" ht="15.75" x14ac:dyDescent="0.25">
      <c r="A2" s="143" t="s">
        <v>44</v>
      </c>
      <c r="B2" s="143"/>
      <c r="C2" s="143"/>
      <c r="D2" s="143"/>
      <c r="E2" s="143"/>
      <c r="F2" s="143"/>
      <c r="G2" s="143"/>
    </row>
    <row r="3" spans="1:7" ht="15.75" x14ac:dyDescent="0.25">
      <c r="A3" s="48"/>
      <c r="B3" s="48"/>
      <c r="C3" s="48"/>
      <c r="D3" s="48"/>
      <c r="E3" s="48"/>
      <c r="F3" s="48"/>
      <c r="G3" s="48"/>
    </row>
    <row r="4" spans="1:7" ht="78.75" x14ac:dyDescent="0.25">
      <c r="A4" s="57" t="s">
        <v>0</v>
      </c>
      <c r="B4" s="57" t="s">
        <v>83</v>
      </c>
      <c r="C4" s="57" t="s">
        <v>33</v>
      </c>
      <c r="D4" s="57" t="s">
        <v>45</v>
      </c>
      <c r="E4" s="57" t="s">
        <v>46</v>
      </c>
      <c r="F4" s="57" t="s">
        <v>47</v>
      </c>
      <c r="G4" s="57" t="s">
        <v>48</v>
      </c>
    </row>
    <row r="5" spans="1:7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</row>
    <row r="6" spans="1:7" ht="15.75" x14ac:dyDescent="0.25">
      <c r="A6" s="50"/>
      <c r="B6" s="51"/>
      <c r="C6" s="52"/>
      <c r="D6" s="52"/>
      <c r="E6" s="52"/>
      <c r="F6" s="52"/>
      <c r="G6" s="54"/>
    </row>
    <row r="7" spans="1:7" ht="15.75" x14ac:dyDescent="0.25">
      <c r="A7" s="50"/>
      <c r="B7" s="51"/>
      <c r="C7" s="52"/>
      <c r="D7" s="52"/>
      <c r="E7" s="52"/>
      <c r="F7" s="52"/>
      <c r="G7" s="54"/>
    </row>
    <row r="8" spans="1:7" ht="15.75" x14ac:dyDescent="0.25">
      <c r="A8" s="55"/>
      <c r="B8" s="56"/>
      <c r="C8" s="53"/>
      <c r="D8" s="53"/>
      <c r="E8" s="53"/>
      <c r="F8" s="53"/>
      <c r="G8" s="54"/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124" zoomScaleNormal="100" zoomScaleSheetLayoutView="124" workbookViewId="0">
      <selection activeCell="C6" sqref="C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42" t="s">
        <v>28</v>
      </c>
      <c r="B1" s="142"/>
      <c r="C1" s="142"/>
      <c r="D1" s="142"/>
    </row>
    <row r="2" spans="1:4" ht="15.75" x14ac:dyDescent="0.25">
      <c r="A2" s="143" t="s">
        <v>49</v>
      </c>
      <c r="B2" s="143"/>
      <c r="C2" s="143"/>
      <c r="D2" s="143"/>
    </row>
    <row r="3" spans="1:4" ht="35.25" customHeight="1" x14ac:dyDescent="0.25">
      <c r="A3" s="148" t="s">
        <v>50</v>
      </c>
      <c r="B3" s="148"/>
      <c r="C3" s="148"/>
      <c r="D3" s="148"/>
    </row>
    <row r="4" spans="1:4" ht="15.75" x14ac:dyDescent="0.25">
      <c r="A4" s="143" t="s">
        <v>51</v>
      </c>
      <c r="B4" s="143"/>
      <c r="C4" s="143"/>
      <c r="D4" s="143"/>
    </row>
    <row r="5" spans="1:4" ht="15.75" x14ac:dyDescent="0.25">
      <c r="A5" s="58"/>
      <c r="B5" s="58"/>
      <c r="C5" s="58"/>
      <c r="D5" s="58"/>
    </row>
    <row r="6" spans="1:4" ht="111" customHeight="1" x14ac:dyDescent="0.25">
      <c r="A6" s="85" t="s">
        <v>0</v>
      </c>
      <c r="B6" s="85" t="s">
        <v>84</v>
      </c>
      <c r="C6" s="85" t="s">
        <v>52</v>
      </c>
      <c r="D6" s="85" t="s">
        <v>53</v>
      </c>
    </row>
    <row r="7" spans="1:4" x14ac:dyDescent="0.25">
      <c r="A7" s="59">
        <v>1</v>
      </c>
      <c r="B7" s="59">
        <v>2</v>
      </c>
      <c r="C7" s="59">
        <v>3</v>
      </c>
      <c r="D7" s="59">
        <v>4</v>
      </c>
    </row>
    <row r="8" spans="1:4" ht="15.75" x14ac:dyDescent="0.25">
      <c r="A8" s="60"/>
      <c r="B8" s="61"/>
      <c r="C8" s="62"/>
      <c r="D8" s="62"/>
    </row>
    <row r="9" spans="1:4" ht="15.75" x14ac:dyDescent="0.25">
      <c r="A9" s="60"/>
      <c r="B9" s="61"/>
      <c r="C9" s="62"/>
      <c r="D9" s="62"/>
    </row>
    <row r="10" spans="1:4" ht="15.75" x14ac:dyDescent="0.25">
      <c r="A10" s="64"/>
      <c r="B10" s="65"/>
      <c r="C10" s="63"/>
      <c r="D10" s="63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42" t="s">
        <v>54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0" ht="15.75" x14ac:dyDescent="0.25">
      <c r="A2" s="143" t="s">
        <v>55</v>
      </c>
      <c r="B2" s="143"/>
      <c r="C2" s="143"/>
      <c r="D2" s="143"/>
      <c r="E2" s="143"/>
      <c r="F2" s="143"/>
      <c r="G2" s="143"/>
      <c r="H2" s="143"/>
      <c r="I2" s="143"/>
      <c r="J2" s="143"/>
    </row>
    <row r="3" spans="1:10" ht="22.5" customHeight="1" x14ac:dyDescent="0.25">
      <c r="A3" s="149" t="s">
        <v>56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5.75" x14ac:dyDescent="0.25">
      <c r="A4" s="66"/>
      <c r="B4" s="66"/>
      <c r="C4" s="66"/>
      <c r="D4" s="66"/>
      <c r="E4" s="66"/>
      <c r="F4" s="66"/>
      <c r="G4" s="66"/>
      <c r="H4" s="66"/>
      <c r="I4" s="66"/>
      <c r="J4" s="66"/>
    </row>
    <row r="5" spans="1:10" ht="15.75" x14ac:dyDescent="0.25">
      <c r="A5" s="145" t="s">
        <v>0</v>
      </c>
      <c r="B5" s="145" t="s">
        <v>57</v>
      </c>
      <c r="C5" s="145" t="s">
        <v>58</v>
      </c>
      <c r="D5" s="145" t="s">
        <v>59</v>
      </c>
      <c r="E5" s="145" t="s">
        <v>60</v>
      </c>
      <c r="F5" s="140" t="s">
        <v>61</v>
      </c>
      <c r="G5" s="140"/>
      <c r="H5" s="140"/>
      <c r="I5" s="140"/>
      <c r="J5" s="140"/>
    </row>
    <row r="6" spans="1:10" ht="15.75" x14ac:dyDescent="0.25">
      <c r="A6" s="146"/>
      <c r="B6" s="146"/>
      <c r="C6" s="146"/>
      <c r="D6" s="146"/>
      <c r="E6" s="146"/>
      <c r="F6" s="140" t="s">
        <v>2</v>
      </c>
      <c r="G6" s="140" t="s">
        <v>3</v>
      </c>
      <c r="H6" s="140"/>
      <c r="I6" s="140"/>
      <c r="J6" s="140"/>
    </row>
    <row r="7" spans="1:10" ht="31.5" x14ac:dyDescent="0.25">
      <c r="A7" s="147"/>
      <c r="B7" s="147"/>
      <c r="C7" s="147"/>
      <c r="D7" s="147"/>
      <c r="E7" s="147"/>
      <c r="F7" s="140"/>
      <c r="G7" s="67" t="s">
        <v>62</v>
      </c>
      <c r="H7" s="67" t="s">
        <v>62</v>
      </c>
      <c r="I7" s="67" t="s">
        <v>62</v>
      </c>
      <c r="J7" s="67" t="s">
        <v>63</v>
      </c>
    </row>
    <row r="8" spans="1:10" x14ac:dyDescent="0.25">
      <c r="A8" s="68">
        <v>1</v>
      </c>
      <c r="B8" s="68">
        <v>2</v>
      </c>
      <c r="C8" s="68">
        <v>3</v>
      </c>
      <c r="D8" s="68">
        <v>4</v>
      </c>
      <c r="E8" s="68">
        <v>5</v>
      </c>
      <c r="F8" s="68">
        <v>6</v>
      </c>
      <c r="G8" s="68">
        <v>7</v>
      </c>
      <c r="H8" s="68">
        <v>8</v>
      </c>
      <c r="I8" s="68">
        <v>9</v>
      </c>
      <c r="J8" s="68">
        <v>10</v>
      </c>
    </row>
    <row r="9" spans="1:10" ht="15.75" x14ac:dyDescent="0.25">
      <c r="A9" s="71"/>
      <c r="B9" s="72"/>
      <c r="C9" s="69"/>
      <c r="D9" s="69"/>
      <c r="E9" s="70"/>
      <c r="F9" s="69"/>
      <c r="G9" s="69"/>
      <c r="H9" s="70"/>
      <c r="I9" s="70"/>
      <c r="J9" s="70"/>
    </row>
    <row r="10" spans="1:10" ht="15.75" x14ac:dyDescent="0.25">
      <c r="A10" s="71"/>
      <c r="B10" s="72"/>
      <c r="C10" s="69"/>
      <c r="D10" s="69"/>
      <c r="E10" s="69"/>
      <c r="F10" s="69"/>
      <c r="G10" s="69"/>
      <c r="H10" s="69"/>
      <c r="I10" s="69"/>
      <c r="J10" s="69"/>
    </row>
    <row r="11" spans="1:10" ht="15.75" x14ac:dyDescent="0.25">
      <c r="A11" s="71"/>
      <c r="B11" s="72"/>
      <c r="C11" s="69"/>
      <c r="D11" s="69"/>
      <c r="E11" s="69"/>
      <c r="F11" s="69"/>
      <c r="G11" s="69"/>
      <c r="H11" s="69"/>
      <c r="I11" s="69"/>
      <c r="J11" s="69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view="pageBreakPreview" zoomScale="80" zoomScaleNormal="80" zoomScaleSheetLayoutView="80" workbookViewId="0">
      <selection activeCell="G6" sqref="G6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11" max="11" width="20" customWidth="1"/>
  </cols>
  <sheetData>
    <row r="1" spans="1:11" x14ac:dyDescent="0.25">
      <c r="A1" s="73"/>
      <c r="B1" s="73"/>
      <c r="C1" s="73"/>
      <c r="D1" s="73"/>
      <c r="E1" s="73"/>
      <c r="F1" s="73"/>
      <c r="G1" s="73"/>
      <c r="H1" s="73"/>
      <c r="I1" s="73"/>
      <c r="J1" s="73"/>
      <c r="K1" s="81" t="s">
        <v>64</v>
      </c>
    </row>
    <row r="2" spans="1:11" x14ac:dyDescent="0.25">
      <c r="A2" s="151" t="s">
        <v>65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</row>
    <row r="3" spans="1:11" x14ac:dyDescent="0.25">
      <c r="A3" s="151"/>
      <c r="B3" s="151"/>
      <c r="C3" s="151"/>
      <c r="D3" s="151"/>
      <c r="E3" s="151"/>
      <c r="F3" s="151"/>
      <c r="G3" s="151"/>
      <c r="H3" s="151"/>
      <c r="I3" s="151"/>
      <c r="J3" s="151"/>
      <c r="K3" s="151"/>
    </row>
    <row r="4" spans="1:11" x14ac:dyDescent="0.25">
      <c r="A4" s="73"/>
      <c r="B4" s="80"/>
      <c r="C4" s="73"/>
      <c r="D4" s="73"/>
      <c r="E4" s="73"/>
      <c r="F4" s="73"/>
      <c r="G4" s="73"/>
      <c r="H4" s="73"/>
      <c r="I4" s="73"/>
      <c r="J4" s="73"/>
      <c r="K4" s="73"/>
    </row>
    <row r="5" spans="1:11" x14ac:dyDescent="0.25">
      <c r="A5" s="150" t="s">
        <v>66</v>
      </c>
      <c r="B5" s="150" t="s">
        <v>74</v>
      </c>
      <c r="C5" s="150" t="s">
        <v>67</v>
      </c>
      <c r="D5" s="150" t="s">
        <v>68</v>
      </c>
      <c r="E5" s="150"/>
      <c r="F5" s="150"/>
      <c r="G5" s="150"/>
      <c r="H5" s="150"/>
      <c r="I5" s="150"/>
      <c r="J5" s="150"/>
      <c r="K5" s="150" t="s">
        <v>69</v>
      </c>
    </row>
    <row r="6" spans="1:11" ht="103.5" customHeight="1" x14ac:dyDescent="0.25">
      <c r="A6" s="150"/>
      <c r="B6" s="150"/>
      <c r="C6" s="150"/>
      <c r="D6" s="75" t="s">
        <v>70</v>
      </c>
      <c r="E6" s="75" t="s">
        <v>71</v>
      </c>
      <c r="F6" s="75" t="s">
        <v>72</v>
      </c>
      <c r="G6" s="75" t="s">
        <v>73</v>
      </c>
      <c r="H6" s="75" t="s">
        <v>79</v>
      </c>
      <c r="I6" s="75" t="s">
        <v>80</v>
      </c>
      <c r="J6" s="75" t="s">
        <v>81</v>
      </c>
      <c r="K6" s="150"/>
    </row>
    <row r="7" spans="1:11" x14ac:dyDescent="0.25">
      <c r="A7" s="75">
        <v>1</v>
      </c>
      <c r="B7" s="75">
        <v>2</v>
      </c>
      <c r="C7" s="75">
        <v>3</v>
      </c>
      <c r="D7" s="75">
        <v>4</v>
      </c>
      <c r="E7" s="75">
        <v>5</v>
      </c>
      <c r="F7" s="75">
        <v>6</v>
      </c>
      <c r="G7" s="75">
        <v>7</v>
      </c>
      <c r="H7" s="75">
        <v>8</v>
      </c>
      <c r="I7" s="76">
        <v>9</v>
      </c>
      <c r="J7" s="75">
        <v>10</v>
      </c>
      <c r="K7" s="77">
        <v>11</v>
      </c>
    </row>
    <row r="8" spans="1:11" ht="39.6" customHeight="1" x14ac:dyDescent="0.25">
      <c r="A8" s="75"/>
      <c r="B8" s="74"/>
      <c r="C8" s="78"/>
      <c r="D8" s="79"/>
      <c r="E8" s="79"/>
      <c r="F8" s="79"/>
      <c r="G8" s="79"/>
      <c r="H8" s="79"/>
      <c r="I8" s="79"/>
      <c r="J8" s="78"/>
      <c r="K8" s="78"/>
    </row>
    <row r="9" spans="1:11" ht="43.9" customHeight="1" x14ac:dyDescent="0.25">
      <c r="A9" s="75"/>
      <c r="B9" s="74"/>
      <c r="C9" s="78"/>
      <c r="D9" s="79"/>
      <c r="E9" s="79"/>
      <c r="F9" s="79"/>
      <c r="G9" s="79"/>
      <c r="H9" s="79"/>
      <c r="I9" s="79"/>
      <c r="J9" s="78"/>
      <c r="K9" s="78"/>
    </row>
    <row r="10" spans="1:11" ht="38.450000000000003" customHeight="1" x14ac:dyDescent="0.25">
      <c r="A10" s="75"/>
      <c r="B10" s="74"/>
      <c r="C10" s="82"/>
      <c r="D10" s="83"/>
      <c r="E10" s="83"/>
      <c r="F10" s="83"/>
      <c r="G10" s="83"/>
      <c r="H10" s="83"/>
      <c r="I10" s="83"/>
      <c r="J10" s="84"/>
      <c r="K10" s="84"/>
    </row>
  </sheetData>
  <mergeCells count="6">
    <mergeCell ref="D5:J5"/>
    <mergeCell ref="A2:K3"/>
    <mergeCell ref="K5:K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2023-12-11T05:14:16Z</dcterms:modified>
</cp:coreProperties>
</file>