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 activeTab="6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2'!$A$6:$P$63</definedName>
    <definedName name="Print_Area" localSheetId="0">'Таблица 2'!$A$1:$M$63</definedName>
    <definedName name="Print_Titles" localSheetId="0">'Таблица 2'!$3:$6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2" l="1"/>
  <c r="J17" i="2" l="1"/>
  <c r="L11" i="2" l="1"/>
  <c r="K11" i="2"/>
  <c r="L17" i="2"/>
  <c r="M17" i="2" s="1"/>
  <c r="K17" i="2"/>
  <c r="M11" i="2"/>
  <c r="L45" i="2" l="1"/>
  <c r="L32" i="2"/>
  <c r="L30" i="2"/>
  <c r="L43" i="2" s="1"/>
  <c r="L29" i="2"/>
  <c r="L55" i="2" s="1"/>
  <c r="L62" i="2" s="1"/>
  <c r="L28" i="2"/>
  <c r="L41" i="2" s="1"/>
  <c r="L27" i="2"/>
  <c r="L53" i="2" s="1"/>
  <c r="L60" i="2" s="1"/>
  <c r="L26" i="2"/>
  <c r="L39" i="2" s="1"/>
  <c r="L19" i="2"/>
  <c r="L13" i="2"/>
  <c r="L7" i="2"/>
  <c r="L40" i="2" l="1"/>
  <c r="L42" i="2"/>
  <c r="L25" i="2"/>
  <c r="L38" i="2"/>
  <c r="L52" i="2"/>
  <c r="L54" i="2"/>
  <c r="L61" i="2" s="1"/>
  <c r="L56" i="2"/>
  <c r="L63" i="2" s="1"/>
  <c r="I11" i="2"/>
  <c r="L51" i="2" l="1"/>
  <c r="L58" i="2" s="1"/>
  <c r="L59" i="2"/>
  <c r="I17" i="2"/>
  <c r="I29" i="2" l="1"/>
  <c r="E11" i="2" l="1"/>
  <c r="E8" i="2"/>
  <c r="E9" i="2"/>
  <c r="E10" i="2"/>
  <c r="F29" i="2" l="1"/>
  <c r="G29" i="2"/>
  <c r="H29" i="2"/>
  <c r="J29" i="2"/>
  <c r="K29" i="2"/>
  <c r="M29" i="2"/>
  <c r="H30" i="2"/>
  <c r="I30" i="2"/>
  <c r="J30" i="2"/>
  <c r="K30" i="2"/>
  <c r="M30" i="2"/>
  <c r="E20" i="2"/>
  <c r="E26" i="2" s="1"/>
  <c r="E21" i="2"/>
  <c r="E27" i="2" s="1"/>
  <c r="E22" i="2"/>
  <c r="E23" i="2"/>
  <c r="E24" i="2"/>
  <c r="F28" i="2"/>
  <c r="G28" i="2"/>
  <c r="H28" i="2"/>
  <c r="I28" i="2"/>
  <c r="J28" i="2"/>
  <c r="K28" i="2"/>
  <c r="M28" i="2"/>
  <c r="F27" i="2"/>
  <c r="G27" i="2"/>
  <c r="H27" i="2"/>
  <c r="I27" i="2"/>
  <c r="J27" i="2"/>
  <c r="K27" i="2"/>
  <c r="M27" i="2"/>
  <c r="F26" i="2"/>
  <c r="G26" i="2"/>
  <c r="H26" i="2"/>
  <c r="I26" i="2"/>
  <c r="J26" i="2"/>
  <c r="K26" i="2"/>
  <c r="M26" i="2"/>
  <c r="H7" i="2"/>
  <c r="I7" i="2"/>
  <c r="J7" i="2"/>
  <c r="K7" i="2"/>
  <c r="M7" i="2"/>
  <c r="E16" i="2"/>
  <c r="E17" i="2"/>
  <c r="E18" i="2"/>
  <c r="M13" i="2"/>
  <c r="K13" i="2"/>
  <c r="J13" i="2"/>
  <c r="I13" i="2"/>
  <c r="H13" i="2"/>
  <c r="G13" i="2"/>
  <c r="F13" i="2"/>
  <c r="E29" i="2" l="1"/>
  <c r="E13" i="2"/>
  <c r="E28" i="2"/>
  <c r="E37" i="2"/>
  <c r="E36" i="2"/>
  <c r="E35" i="2"/>
  <c r="E34" i="2"/>
  <c r="E33" i="2"/>
  <c r="M32" i="2"/>
  <c r="K32" i="2"/>
  <c r="J32" i="2"/>
  <c r="I32" i="2"/>
  <c r="H32" i="2"/>
  <c r="G32" i="2"/>
  <c r="F32" i="2"/>
  <c r="E32" i="2" l="1"/>
  <c r="G12" i="2" l="1"/>
  <c r="G30" i="2" l="1"/>
  <c r="G7" i="2"/>
  <c r="F12" i="2"/>
  <c r="F7" i="2" l="1"/>
  <c r="F30" i="2"/>
  <c r="G43" i="2"/>
  <c r="F43" i="2"/>
  <c r="E50" i="2"/>
  <c r="E49" i="2"/>
  <c r="E48" i="2"/>
  <c r="E47" i="2"/>
  <c r="E46" i="2"/>
  <c r="E12" i="2"/>
  <c r="E30" i="2" s="1"/>
  <c r="F55" i="2" l="1"/>
  <c r="F62" i="2" s="1"/>
  <c r="F42" i="2"/>
  <c r="J45" i="2"/>
  <c r="K45" i="2"/>
  <c r="M45" i="2"/>
  <c r="J42" i="2"/>
  <c r="J19" i="2"/>
  <c r="J25" i="2" s="1"/>
  <c r="K19" i="2"/>
  <c r="K25" i="2" s="1"/>
  <c r="M19" i="2"/>
  <c r="M25" i="2" s="1"/>
  <c r="K56" i="2" l="1"/>
  <c r="K63" i="2" s="1"/>
  <c r="K43" i="2"/>
  <c r="M55" i="2"/>
  <c r="M62" i="2" s="1"/>
  <c r="M42" i="2"/>
  <c r="K54" i="2"/>
  <c r="K61" i="2" s="1"/>
  <c r="K41" i="2"/>
  <c r="M53" i="2"/>
  <c r="M60" i="2" s="1"/>
  <c r="M40" i="2"/>
  <c r="J53" i="2"/>
  <c r="J60" i="2" s="1"/>
  <c r="J40" i="2"/>
  <c r="M56" i="2"/>
  <c r="M63" i="2" s="1"/>
  <c r="M43" i="2"/>
  <c r="J56" i="2"/>
  <c r="J63" i="2" s="1"/>
  <c r="J43" i="2"/>
  <c r="K55" i="2"/>
  <c r="K62" i="2" s="1"/>
  <c r="K42" i="2"/>
  <c r="M54" i="2"/>
  <c r="M61" i="2" s="1"/>
  <c r="M41" i="2"/>
  <c r="J54" i="2"/>
  <c r="J61" i="2" s="1"/>
  <c r="J41" i="2"/>
  <c r="K53" i="2"/>
  <c r="K60" i="2" s="1"/>
  <c r="K40" i="2"/>
  <c r="J55" i="2"/>
  <c r="J62" i="2" s="1"/>
  <c r="J52" i="2" l="1"/>
  <c r="J59" i="2" s="1"/>
  <c r="J39" i="2"/>
  <c r="J38" i="2" s="1"/>
  <c r="K52" i="2"/>
  <c r="K39" i="2"/>
  <c r="K38" i="2" s="1"/>
  <c r="M52" i="2"/>
  <c r="M39" i="2"/>
  <c r="M38" i="2" s="1"/>
  <c r="G19" i="2"/>
  <c r="G25" i="2" s="1"/>
  <c r="J51" i="2" l="1"/>
  <c r="J58" i="2" s="1"/>
  <c r="K51" i="2"/>
  <c r="K58" i="2" s="1"/>
  <c r="K59" i="2"/>
  <c r="M51" i="2"/>
  <c r="M58" i="2" s="1"/>
  <c r="M59" i="2"/>
  <c r="E7" i="2"/>
  <c r="E25" i="2" s="1"/>
  <c r="G45" i="2"/>
  <c r="H45" i="2"/>
  <c r="I45" i="2"/>
  <c r="F45" i="2"/>
  <c r="F39" i="2"/>
  <c r="H19" i="2"/>
  <c r="H25" i="2" s="1"/>
  <c r="I19" i="2"/>
  <c r="I25" i="2" s="1"/>
  <c r="F19" i="2"/>
  <c r="F25" i="2" s="1"/>
  <c r="E45" i="2" l="1"/>
  <c r="E19" i="2"/>
  <c r="I52" i="2" l="1"/>
  <c r="I59" i="2" s="1"/>
  <c r="I39" i="2"/>
  <c r="H52" i="2"/>
  <c r="H59" i="2" s="1"/>
  <c r="H39" i="2"/>
  <c r="G52" i="2"/>
  <c r="G59" i="2" s="1"/>
  <c r="G39" i="2"/>
  <c r="F52" i="2"/>
  <c r="F59" i="2" s="1"/>
  <c r="E39" i="2" l="1"/>
  <c r="E52" i="2"/>
  <c r="E59" i="2" s="1"/>
  <c r="G55" i="2" l="1"/>
  <c r="G62" i="2" s="1"/>
  <c r="G42" i="2"/>
  <c r="F56" i="2" l="1"/>
  <c r="F63" i="2" s="1"/>
  <c r="G53" i="2" l="1"/>
  <c r="G60" i="2" s="1"/>
  <c r="G40" i="2"/>
  <c r="I54" i="2"/>
  <c r="I61" i="2" s="1"/>
  <c r="I41" i="2"/>
  <c r="I56" i="2"/>
  <c r="I63" i="2" s="1"/>
  <c r="I43" i="2"/>
  <c r="H54" i="2"/>
  <c r="H61" i="2" s="1"/>
  <c r="H41" i="2"/>
  <c r="F54" i="2"/>
  <c r="F61" i="2" s="1"/>
  <c r="F41" i="2"/>
  <c r="G56" i="2"/>
  <c r="G63" i="2" s="1"/>
  <c r="H53" i="2" l="1"/>
  <c r="H60" i="2" s="1"/>
  <c r="H40" i="2"/>
  <c r="F40" i="2"/>
  <c r="G54" i="2"/>
  <c r="G41" i="2"/>
  <c r="E41" i="2" s="1"/>
  <c r="H56" i="2"/>
  <c r="H43" i="2"/>
  <c r="E43" i="2" s="1"/>
  <c r="I53" i="2"/>
  <c r="I60" i="2" s="1"/>
  <c r="I40" i="2"/>
  <c r="I55" i="2"/>
  <c r="I42" i="2"/>
  <c r="F53" i="2"/>
  <c r="H42" i="2"/>
  <c r="G38" i="2" l="1"/>
  <c r="I51" i="2"/>
  <c r="I58" i="2" s="1"/>
  <c r="I62" i="2"/>
  <c r="E54" i="2"/>
  <c r="E61" i="2" s="1"/>
  <c r="G61" i="2"/>
  <c r="E53" i="2"/>
  <c r="E60" i="2" s="1"/>
  <c r="F60" i="2"/>
  <c r="E56" i="2"/>
  <c r="E63" i="2" s="1"/>
  <c r="H63" i="2"/>
  <c r="G51" i="2"/>
  <c r="G58" i="2" s="1"/>
  <c r="H38" i="2"/>
  <c r="E40" i="2"/>
  <c r="F38" i="2"/>
  <c r="E42" i="2"/>
  <c r="I38" i="2"/>
  <c r="F51" i="2"/>
  <c r="F58" i="2" s="1"/>
  <c r="H55" i="2"/>
  <c r="E55" i="2" l="1"/>
  <c r="E62" i="2" s="1"/>
  <c r="H62" i="2"/>
  <c r="E38" i="2"/>
  <c r="H51" i="2"/>
  <c r="E51" i="2" l="1"/>
  <c r="E58" i="2" s="1"/>
  <c r="H58" i="2"/>
</calcChain>
</file>

<file path=xl/sharedStrings.xml><?xml version="1.0" encoding="utf-8"?>
<sst xmlns="http://schemas.openxmlformats.org/spreadsheetml/2006/main" count="164" uniqueCount="101">
  <si>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</si>
  <si>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</si>
  <si>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</si>
  <si>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</si>
  <si>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</si>
  <si>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</si>
  <si>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</si>
  <si>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</si>
  <si>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</si>
  <si>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</si>
  <si>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</si>
  <si>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</si>
  <si>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</si>
  <si>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</si>
  <si>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</si>
  <si>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</si>
  <si>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</si>
  <si>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</si>
  <si>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</si>
  <si>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</si>
  <si>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</si>
  <si>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</si>
  <si>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</si>
  <si>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</si>
  <si>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</si>
  <si>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</si>
  <si>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</si>
  <si>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</si>
  <si>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</si>
  <si>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</si>
  <si>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</si>
  <si>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</si>
  <si>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</si>
  <si>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</si>
  <si>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</si>
  <si>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</si>
  <si>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</si>
  <si>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</si>
  <si>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</si>
  <si>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</si>
  <si>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</si>
  <si>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</si>
  <si>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</si>
  <si>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</si>
  <si>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</si>
  <si>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</si>
  <si>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</si>
  <si>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Наименование объекта (нвестиционного проекта)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</si>
  <si>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</si>
  <si>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</si>
  <si>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</si>
  <si>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</si>
  <si>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</si>
  <si>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</si>
  <si>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</si>
  <si>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Наименование нвестиционного проекта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</si>
  <si>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</si>
  <si>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</si>
  <si>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</si>
  <si>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</si>
  <si>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</si>
  <si>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</si>
  <si>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</si>
  <si>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</si>
  <si>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</si>
  <si>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</si>
  <si>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</si>
  <si>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</si>
  <si>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</si>
  <si>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</si>
  <si>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</si>
  <si>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</si>
  <si>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</si>
  <si>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</si>
  <si>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</si>
  <si>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</si>
  <si>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</si>
  <si>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</si>
  <si>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показателя</t>
  </si>
  <si>
    <t>2025 г.</t>
  </si>
  <si>
    <t>2026 г.</t>
  </si>
  <si>
    <t>2027-2030 гг.</t>
  </si>
  <si>
    <t xml:space="preserve">Основное мероприятие "Мероприятие по обеспечению пожарной безопасности на территории городского поселения Пойковский" (показатель 1,2,4)
</t>
  </si>
  <si>
    <t>3</t>
  </si>
  <si>
    <t>Задача 1: "Создание условий для укрепления пожарной и антитеррористической безопасности на территории городского поселения Пойковский, защиты жизни, здоровья и имущества граждан и юридических лиц от пожаров"</t>
  </si>
  <si>
    <t>Цель : "Обеспечение пожарной и антитеррористической безопасности, защита населения и территории 
городского поселения Пойковский от угроз природного и техногенного характера"</t>
  </si>
  <si>
    <t>Основное мероприятие "Обеспечение комплексной безопасности"
(показатель 4)</t>
  </si>
  <si>
    <t>3.</t>
  </si>
  <si>
    <t xml:space="preserve">Обеспечение комплексной безопасности </t>
  </si>
  <si>
    <t xml:space="preserve">1. Приобретение информационного материала;
2. Содержание и обслуживание инженерно-технических средств безопасности.
</t>
  </si>
  <si>
    <t>бюджет поселения</t>
  </si>
  <si>
    <t>Основное мероприятие "Снижение рисков и смягчение последствий чрезвычайных ситуаций природного и техногенного характера"
(показатель 3)</t>
  </si>
  <si>
    <t>Мероприятия по обеспечению пожарной безопасности на территории городского поселения Пойковский</t>
  </si>
  <si>
    <t>Снижение рисков и смягчение последствий чрезвычайных ситуаций природного и техногенного характерна</t>
  </si>
  <si>
    <t xml:space="preserve">1. Техническое содержание сил и средств гражданской обороны;
2. Обеспчение деятельности добровольной пожарной охраны.
</t>
  </si>
  <si>
    <t xml:space="preserve">1. Ремонт и обслуживание пожарных гидрантов;
2. Содержание и обслуживание охранно-пожарной сигнализации в здании Администрации, Центре молодежных инициатив;
3. Приобретение информационного материала;
4. Проверка пожарных шкафов в здании Администрации;
5. Приобретение и содержание сим-карт для АДПИ с GSM-модулем.   </t>
  </si>
  <si>
    <t>Задача 2: "Разработка и реализация комплекса мер защиты населения от чрезвычайных ситуаций природного и техногенного характера"</t>
  </si>
  <si>
    <t>2026-2030</t>
  </si>
  <si>
    <t>2025 год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</si>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</sst>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14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165" fontId="3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3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/>
    </xf>
    <xf numFmtId="168" fontId="4" fillId="0" borderId="0" xfId="0" applyNumberFormat="1" applyFont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top"/>
    </xf>
    <xf numFmtId="165" fontId="5" fillId="3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/>
    </xf>
    <xf numFmtId="166" fontId="4" fillId="2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vertical="top" wrapText="1"/>
    </xf>
    <xf numFmtId="166" fontId="5" fillId="3" borderId="1" xfId="0" applyNumberFormat="1" applyFont="1" applyFill="1" applyBorder="1" applyAlignment="1">
      <alignment vertical="top" wrapText="1"/>
    </xf>
    <xf numFmtId="166" fontId="4" fillId="2" borderId="1" xfId="0" applyNumberFormat="1" applyFont="1" applyFill="1" applyBorder="1" applyAlignment="1">
      <alignment vertical="top" wrapText="1"/>
    </xf>
    <xf numFmtId="166" fontId="5" fillId="2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7" fontId="4" fillId="0" borderId="0" xfId="0" applyNumberFormat="1" applyFont="1" applyBorder="1" applyAlignment="1">
      <alignment vertical="top"/>
    </xf>
    <xf numFmtId="167" fontId="5" fillId="0" borderId="1" xfId="0" applyNumberFormat="1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1" fillId="0" borderId="0" xfId="1"/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/>
    </xf>
    <xf numFmtId="0" fontId="9" fillId="0" borderId="0" xfId="1" applyFont="1" applyFill="1" applyAlignment="1">
      <alignment horizontal="right"/>
    </xf>
    <xf numFmtId="0" fontId="0" fillId="0" borderId="0" xfId="0"/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170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1" fontId="13" fillId="0" borderId="1" xfId="1" applyNumberFormat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left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0" xfId="1" applyFont="1"/>
    <xf numFmtId="2" fontId="8" fillId="0" borderId="1" xfId="1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 wrapText="1"/>
    </xf>
    <xf numFmtId="170" fontId="8" fillId="0" borderId="1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5" fillId="0" borderId="1" xfId="1" applyFont="1" applyBorder="1" applyAlignment="1">
      <alignment horizontal="left" vertical="top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9" fontId="9" fillId="0" borderId="2" xfId="1" applyNumberFormat="1" applyFont="1" applyBorder="1" applyAlignment="1">
      <alignment horizontal="center" vertical="center" wrapText="1"/>
    </xf>
    <xf numFmtId="0" fontId="7" fillId="0" borderId="0" xfId="1" applyFont="1"/>
    <xf numFmtId="0" fontId="16" fillId="0" borderId="0" xfId="1" applyFont="1" applyAlignment="1">
      <alignment horizontal="right"/>
    </xf>
    <xf numFmtId="0" fontId="10" fillId="0" borderId="1" xfId="1" applyFont="1" applyBorder="1" applyAlignment="1">
      <alignment horizontal="center" vertical="center" wrapText="1"/>
    </xf>
    <xf numFmtId="0" fontId="17" fillId="0" borderId="1" xfId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166" fontId="5" fillId="2" borderId="1" xfId="0" applyNumberFormat="1" applyFont="1" applyFill="1" applyBorder="1" applyAlignment="1">
      <alignment vertical="top"/>
    </xf>
    <xf numFmtId="49" fontId="13" fillId="0" borderId="1" xfId="1" applyNumberFormat="1" applyFont="1" applyFill="1" applyBorder="1" applyAlignment="1">
      <alignment horizontal="center" vertical="center"/>
    </xf>
    <xf numFmtId="0" fontId="13" fillId="0" borderId="1" xfId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2" fontId="8" fillId="0" borderId="9" xfId="1" applyNumberFormat="1" applyFont="1" applyFill="1" applyBorder="1" applyAlignment="1">
      <alignment horizontal="center" vertical="center" wrapText="1"/>
    </xf>
    <xf numFmtId="165" fontId="4" fillId="0" borderId="7" xfId="0" applyNumberFormat="1" applyFont="1" applyFill="1" applyBorder="1" applyAlignment="1">
      <alignment horizontal="left" vertical="center" wrapText="1"/>
    </xf>
    <xf numFmtId="165" fontId="4" fillId="0" borderId="14" xfId="0" applyNumberFormat="1" applyFont="1" applyFill="1" applyBorder="1" applyAlignment="1">
      <alignment horizontal="left" vertical="center" wrapText="1"/>
    </xf>
    <xf numFmtId="165" fontId="4" fillId="0" borderId="8" xfId="0" applyNumberFormat="1" applyFont="1" applyFill="1" applyBorder="1" applyAlignment="1">
      <alignment horizontal="left" vertical="center" wrapText="1"/>
    </xf>
    <xf numFmtId="165" fontId="4" fillId="0" borderId="10" xfId="0" applyNumberFormat="1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165" fontId="4" fillId="0" borderId="11" xfId="0" applyNumberFormat="1" applyFont="1" applyFill="1" applyBorder="1" applyAlignment="1">
      <alignment horizontal="left" vertical="center" wrapText="1"/>
    </xf>
    <xf numFmtId="165" fontId="4" fillId="0" borderId="12" xfId="0" applyNumberFormat="1" applyFont="1" applyFill="1" applyBorder="1" applyAlignment="1">
      <alignment horizontal="left" vertical="center" wrapText="1"/>
    </xf>
    <xf numFmtId="165" fontId="4" fillId="0" borderId="15" xfId="0" applyNumberFormat="1" applyFont="1" applyFill="1" applyBorder="1" applyAlignment="1">
      <alignment horizontal="left" vertical="center" wrapText="1"/>
    </xf>
    <xf numFmtId="165" fontId="4" fillId="0" borderId="13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top"/>
    </xf>
    <xf numFmtId="165" fontId="4" fillId="0" borderId="3" xfId="0" applyNumberFormat="1" applyFont="1" applyFill="1" applyBorder="1" applyAlignment="1">
      <alignment horizontal="left" vertical="top"/>
    </xf>
    <xf numFmtId="165" fontId="4" fillId="0" borderId="4" xfId="0" applyNumberFormat="1" applyFont="1" applyFill="1" applyBorder="1" applyAlignment="1">
      <alignment horizontal="lef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165" fontId="5" fillId="0" borderId="7" xfId="0" applyNumberFormat="1" applyFont="1" applyFill="1" applyBorder="1" applyAlignment="1">
      <alignment horizontal="left" vertical="center" wrapText="1"/>
    </xf>
    <xf numFmtId="165" fontId="5" fillId="0" borderId="14" xfId="0" applyNumberFormat="1" applyFont="1" applyFill="1" applyBorder="1" applyAlignment="1">
      <alignment horizontal="left" vertical="center" wrapText="1"/>
    </xf>
    <xf numFmtId="165" fontId="5" fillId="0" borderId="8" xfId="0" applyNumberFormat="1" applyFont="1" applyFill="1" applyBorder="1" applyAlignment="1">
      <alignment horizontal="left" vertical="center" wrapText="1"/>
    </xf>
    <xf numFmtId="165" fontId="5" fillId="0" borderId="10" xfId="0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left" vertical="center" wrapText="1"/>
    </xf>
    <xf numFmtId="165" fontId="5" fillId="0" borderId="11" xfId="0" applyNumberFormat="1" applyFont="1" applyFill="1" applyBorder="1" applyAlignment="1">
      <alignment horizontal="left" vertical="center" wrapText="1"/>
    </xf>
    <xf numFmtId="165" fontId="5" fillId="0" borderId="12" xfId="0" applyNumberFormat="1" applyFont="1" applyFill="1" applyBorder="1" applyAlignment="1">
      <alignment horizontal="left" vertical="center" wrapText="1"/>
    </xf>
    <xf numFmtId="165" fontId="5" fillId="0" borderId="15" xfId="0" applyNumberFormat="1" applyFont="1" applyFill="1" applyBorder="1" applyAlignment="1">
      <alignment horizontal="left" vertical="center" wrapText="1"/>
    </xf>
    <xf numFmtId="165" fontId="5" fillId="0" borderId="13" xfId="0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left" vertical="center" wrapText="1"/>
    </xf>
    <xf numFmtId="165" fontId="4" fillId="0" borderId="9" xfId="0" applyNumberFormat="1" applyFont="1" applyFill="1" applyBorder="1" applyAlignment="1">
      <alignment horizontal="left" vertical="center" wrapText="1"/>
    </xf>
    <xf numFmtId="165" fontId="4" fillId="0" borderId="6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8" fillId="0" borderId="0" xfId="1" applyFont="1" applyAlignment="1">
      <alignment horizontal="right"/>
    </xf>
    <xf numFmtId="0" fontId="12" fillId="0" borderId="0" xfId="1" applyFont="1" applyAlignment="1">
      <alignment horizontal="center"/>
    </xf>
    <xf numFmtId="0" fontId="8" fillId="0" borderId="0" xfId="1" applyFont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2" fontId="8" fillId="0" borderId="9" xfId="1" applyNumberFormat="1" applyFont="1" applyBorder="1" applyAlignment="1">
      <alignment horizontal="center" vertical="center" wrapText="1"/>
    </xf>
    <xf numFmtId="2" fontId="8" fillId="0" borderId="6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12" fillId="0" borderId="0" xfId="1" applyFont="1" applyAlignment="1">
      <alignment horizontal="center" wrapText="1"/>
    </xf>
    <xf numFmtId="0" fontId="12" fillId="0" borderId="0" xfId="1" applyFont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view="pageBreakPreview" zoomScale="70" zoomScaleNormal="70" zoomScaleSheetLayoutView="70" workbookViewId="0">
      <pane ySplit="6" topLeftCell="A7" activePane="bottomLeft" state="frozen"/>
      <selection pane="bottomLeft" activeCell="J11" sqref="J11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32.5703125" style="2" customWidth="1"/>
    <col min="4" max="4" width="36.85546875" style="3" customWidth="1"/>
    <col min="5" max="5" width="23.285156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3" width="24.42578125" style="4" customWidth="1"/>
    <col min="14" max="14" width="28.28515625" style="3" customWidth="1"/>
    <col min="15" max="16384" width="9.140625" style="3"/>
  </cols>
  <sheetData>
    <row r="1" spans="1:13" x14ac:dyDescent="0.25">
      <c r="A1" s="107" t="s">
        <v>18</v>
      </c>
      <c r="B1" s="108"/>
      <c r="C1" s="108"/>
      <c r="D1" s="108"/>
      <c r="E1" s="108"/>
      <c r="F1" s="108"/>
      <c r="G1" s="108"/>
      <c r="H1" s="108"/>
      <c r="I1" s="108"/>
      <c r="J1" s="10"/>
      <c r="K1" s="10"/>
      <c r="L1" s="10"/>
      <c r="M1" s="10"/>
    </row>
    <row r="2" spans="1:13" x14ac:dyDescent="0.25">
      <c r="A2" s="12"/>
      <c r="B2" s="13"/>
      <c r="C2" s="13"/>
      <c r="D2" s="11"/>
      <c r="E2" s="11"/>
      <c r="F2" s="14"/>
      <c r="G2" s="14"/>
      <c r="H2" s="14"/>
      <c r="I2" s="11"/>
      <c r="J2" s="10"/>
      <c r="K2" s="10"/>
      <c r="L2" s="10"/>
      <c r="M2" s="10"/>
    </row>
    <row r="3" spans="1:13" ht="15" customHeight="1" x14ac:dyDescent="0.25">
      <c r="A3" s="109" t="s">
        <v>16</v>
      </c>
      <c r="B3" s="109" t="s">
        <v>17</v>
      </c>
      <c r="C3" s="109" t="s">
        <v>1</v>
      </c>
      <c r="D3" s="109" t="s">
        <v>7</v>
      </c>
      <c r="E3" s="125" t="s">
        <v>8</v>
      </c>
      <c r="F3" s="126"/>
      <c r="G3" s="126"/>
      <c r="H3" s="126"/>
      <c r="I3" s="126"/>
      <c r="J3" s="126"/>
      <c r="K3" s="126"/>
      <c r="L3" s="126"/>
      <c r="M3" s="126"/>
    </row>
    <row r="4" spans="1:13" x14ac:dyDescent="0.25">
      <c r="A4" s="110"/>
      <c r="B4" s="112"/>
      <c r="C4" s="110"/>
      <c r="D4" s="110"/>
      <c r="E4" s="132" t="s">
        <v>2</v>
      </c>
      <c r="F4" s="114" t="s">
        <v>3</v>
      </c>
      <c r="G4" s="114"/>
      <c r="H4" s="114"/>
      <c r="I4" s="114"/>
      <c r="J4" s="29"/>
      <c r="K4" s="29"/>
      <c r="L4" s="29"/>
      <c r="M4" s="29"/>
    </row>
    <row r="5" spans="1:13" ht="82.5" customHeight="1" x14ac:dyDescent="0.25">
      <c r="A5" s="111"/>
      <c r="B5" s="113"/>
      <c r="C5" s="111"/>
      <c r="D5" s="111"/>
      <c r="E5" s="132"/>
      <c r="F5" s="30">
        <v>2019</v>
      </c>
      <c r="G5" s="30">
        <v>2020</v>
      </c>
      <c r="H5" s="30">
        <v>2021</v>
      </c>
      <c r="I5" s="30">
        <v>2022</v>
      </c>
      <c r="J5" s="30">
        <v>2023</v>
      </c>
      <c r="K5" s="30">
        <v>2024</v>
      </c>
      <c r="L5" s="93">
        <v>2025</v>
      </c>
      <c r="M5" s="30" t="s">
        <v>97</v>
      </c>
    </row>
    <row r="6" spans="1:13" s="1" customFormat="1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12</v>
      </c>
    </row>
    <row r="7" spans="1:13" x14ac:dyDescent="0.25">
      <c r="A7" s="130" t="s">
        <v>11</v>
      </c>
      <c r="B7" s="127" t="s">
        <v>82</v>
      </c>
      <c r="C7" s="133" t="s">
        <v>14</v>
      </c>
      <c r="D7" s="17" t="s">
        <v>2</v>
      </c>
      <c r="E7" s="18">
        <f t="shared" ref="E7:E24" si="0">SUM(F7:M7)</f>
        <v>5155.9325600000002</v>
      </c>
      <c r="F7" s="18">
        <f>SUM(F8:F12)</f>
        <v>904.44009000000005</v>
      </c>
      <c r="G7" s="18">
        <f t="shared" ref="G7:M7" si="1">SUM(G8:G12)</f>
        <v>323.86907000000002</v>
      </c>
      <c r="H7" s="18">
        <f t="shared" si="1"/>
        <v>356.08857</v>
      </c>
      <c r="I7" s="18">
        <f t="shared" si="1"/>
        <v>242.48523999999998</v>
      </c>
      <c r="J7" s="18">
        <f t="shared" si="1"/>
        <v>394.04958999999997</v>
      </c>
      <c r="K7" s="18">
        <f t="shared" si="1"/>
        <v>235</v>
      </c>
      <c r="L7" s="18">
        <f t="shared" ref="L7" si="2">SUM(L8:L12)</f>
        <v>235</v>
      </c>
      <c r="M7" s="18">
        <f t="shared" si="1"/>
        <v>2465</v>
      </c>
    </row>
    <row r="8" spans="1:13" ht="21" customHeight="1" x14ac:dyDescent="0.25">
      <c r="A8" s="131"/>
      <c r="B8" s="128"/>
      <c r="C8" s="133"/>
      <c r="D8" s="19" t="s">
        <v>13</v>
      </c>
      <c r="E8" s="86">
        <f t="shared" si="0"/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</row>
    <row r="9" spans="1:13" ht="21" customHeight="1" x14ac:dyDescent="0.25">
      <c r="A9" s="131"/>
      <c r="B9" s="128"/>
      <c r="C9" s="133"/>
      <c r="D9" s="19" t="s">
        <v>9</v>
      </c>
      <c r="E9" s="86">
        <f t="shared" si="0"/>
        <v>0</v>
      </c>
      <c r="F9" s="21"/>
      <c r="G9" s="21"/>
      <c r="H9" s="21"/>
      <c r="I9" s="21"/>
      <c r="J9" s="21"/>
      <c r="K9" s="21"/>
      <c r="L9" s="21"/>
      <c r="M9" s="21"/>
    </row>
    <row r="10" spans="1:13" ht="21" customHeight="1" x14ac:dyDescent="0.25">
      <c r="A10" s="131"/>
      <c r="B10" s="128"/>
      <c r="C10" s="133"/>
      <c r="D10" s="19" t="s">
        <v>12</v>
      </c>
      <c r="E10" s="86">
        <f t="shared" si="0"/>
        <v>202.33663000000001</v>
      </c>
      <c r="F10" s="20">
        <v>202.33663000000001</v>
      </c>
      <c r="G10" s="21"/>
      <c r="H10" s="21"/>
      <c r="I10" s="21"/>
      <c r="J10" s="21"/>
      <c r="K10" s="21"/>
      <c r="L10" s="21"/>
      <c r="M10" s="21"/>
    </row>
    <row r="11" spans="1:13" ht="41.25" customHeight="1" x14ac:dyDescent="0.25">
      <c r="A11" s="131"/>
      <c r="B11" s="128"/>
      <c r="C11" s="133"/>
      <c r="D11" s="19" t="s">
        <v>90</v>
      </c>
      <c r="E11" s="86">
        <f>SUM(F11:M11)</f>
        <v>4953.5959299999995</v>
      </c>
      <c r="F11" s="21">
        <v>702.10346000000004</v>
      </c>
      <c r="G11" s="21">
        <v>323.86907000000002</v>
      </c>
      <c r="H11" s="21">
        <v>356.08857</v>
      </c>
      <c r="I11" s="21">
        <f>236.63188-2.06664+7.92</f>
        <v>242.48523999999998</v>
      </c>
      <c r="J11" s="21">
        <f>50+50+3+80+25+30+79-0.27834-42+169.91-29.295-21.28707</f>
        <v>394.04958999999997</v>
      </c>
      <c r="K11" s="21">
        <f>50+50+80+25+30</f>
        <v>235</v>
      </c>
      <c r="L11" s="21">
        <f>50+50+80+25+30</f>
        <v>235</v>
      </c>
      <c r="M11" s="21">
        <f>2700-235</f>
        <v>2465</v>
      </c>
    </row>
    <row r="12" spans="1:13" ht="26.25" customHeight="1" x14ac:dyDescent="0.25">
      <c r="A12" s="131"/>
      <c r="B12" s="128"/>
      <c r="C12" s="133"/>
      <c r="D12" s="19" t="s">
        <v>6</v>
      </c>
      <c r="E12" s="20">
        <f t="shared" si="0"/>
        <v>0</v>
      </c>
      <c r="F12" s="21">
        <f>2465-2465</f>
        <v>0</v>
      </c>
      <c r="G12" s="21">
        <f>11127.802-11127.802</f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</row>
    <row r="13" spans="1:13" ht="26.25" customHeight="1" x14ac:dyDescent="0.25">
      <c r="A13" s="130" t="s">
        <v>10</v>
      </c>
      <c r="B13" s="127" t="s">
        <v>91</v>
      </c>
      <c r="C13" s="127" t="s">
        <v>14</v>
      </c>
      <c r="D13" s="17" t="s">
        <v>2</v>
      </c>
      <c r="E13" s="18">
        <f t="shared" ref="E13" si="3">SUM(F13:M13)</f>
        <v>14180.793300000003</v>
      </c>
      <c r="F13" s="18">
        <f>SUM(F14:F18)</f>
        <v>127.29073</v>
      </c>
      <c r="G13" s="18">
        <f>SUM(G14:G18)</f>
        <v>8555.6274700000013</v>
      </c>
      <c r="H13" s="18">
        <f t="shared" ref="H13:M13" si="4">SUM(H14:H18)</f>
        <v>2133.41221</v>
      </c>
      <c r="I13" s="18">
        <f t="shared" si="4"/>
        <v>14.462890000000002</v>
      </c>
      <c r="J13" s="18">
        <f t="shared" si="4"/>
        <v>0</v>
      </c>
      <c r="K13" s="18">
        <f t="shared" si="4"/>
        <v>50</v>
      </c>
      <c r="L13" s="18">
        <f t="shared" ref="L13" si="5">SUM(L14:L18)</f>
        <v>50</v>
      </c>
      <c r="M13" s="18">
        <f t="shared" si="4"/>
        <v>3250</v>
      </c>
    </row>
    <row r="14" spans="1:13" ht="26.25" customHeight="1" x14ac:dyDescent="0.25">
      <c r="A14" s="131"/>
      <c r="B14" s="128"/>
      <c r="C14" s="128"/>
      <c r="D14" s="19" t="s">
        <v>13</v>
      </c>
      <c r="E14" s="20"/>
      <c r="F14" s="20"/>
      <c r="G14" s="21"/>
      <c r="H14" s="21"/>
      <c r="I14" s="21"/>
      <c r="J14" s="21"/>
      <c r="K14" s="21"/>
      <c r="L14" s="21"/>
      <c r="M14" s="21"/>
    </row>
    <row r="15" spans="1:13" ht="26.25" customHeight="1" x14ac:dyDescent="0.25">
      <c r="A15" s="131"/>
      <c r="B15" s="128"/>
      <c r="C15" s="128"/>
      <c r="D15" s="19" t="s">
        <v>9</v>
      </c>
      <c r="E15" s="20"/>
      <c r="F15" s="20"/>
      <c r="G15" s="21"/>
      <c r="H15" s="21"/>
      <c r="I15" s="21"/>
      <c r="J15" s="21"/>
      <c r="K15" s="21"/>
      <c r="L15" s="21"/>
      <c r="M15" s="21"/>
    </row>
    <row r="16" spans="1:13" ht="26.25" customHeight="1" x14ac:dyDescent="0.25">
      <c r="A16" s="131"/>
      <c r="B16" s="128"/>
      <c r="C16" s="128"/>
      <c r="D16" s="19" t="s">
        <v>12</v>
      </c>
      <c r="E16" s="20">
        <f>SUM(F16:M16)</f>
        <v>10324.416570000001</v>
      </c>
      <c r="F16" s="21"/>
      <c r="G16" s="21">
        <v>8383.0665700000009</v>
      </c>
      <c r="H16" s="21">
        <v>1941.35</v>
      </c>
      <c r="I16" s="21"/>
      <c r="J16" s="21"/>
      <c r="K16" s="21"/>
      <c r="L16" s="21"/>
      <c r="M16" s="21"/>
    </row>
    <row r="17" spans="1:16" ht="26.25" customHeight="1" x14ac:dyDescent="0.25">
      <c r="A17" s="131"/>
      <c r="B17" s="128"/>
      <c r="C17" s="128"/>
      <c r="D17" s="19" t="s">
        <v>90</v>
      </c>
      <c r="E17" s="20">
        <f>SUM(F17:M17)</f>
        <v>3856.37673</v>
      </c>
      <c r="F17" s="21">
        <v>127.29073</v>
      </c>
      <c r="G17" s="21">
        <v>172.5609</v>
      </c>
      <c r="H17" s="21">
        <v>192.06220999999999</v>
      </c>
      <c r="I17" s="24">
        <f>35.46289-21</f>
        <v>14.462890000000002</v>
      </c>
      <c r="J17" s="15">
        <f>25+25-25-25</f>
        <v>0</v>
      </c>
      <c r="K17" s="15">
        <f>25+25</f>
        <v>50</v>
      </c>
      <c r="L17" s="15">
        <f>25+25</f>
        <v>50</v>
      </c>
      <c r="M17" s="15">
        <f>3300-L17</f>
        <v>3250</v>
      </c>
    </row>
    <row r="18" spans="1:16" ht="26.25" customHeight="1" x14ac:dyDescent="0.25">
      <c r="A18" s="131"/>
      <c r="B18" s="128"/>
      <c r="C18" s="129"/>
      <c r="D18" s="19" t="s">
        <v>6</v>
      </c>
      <c r="E18" s="20">
        <f t="shared" ref="E18" si="6">SUM(F18:M18)</f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</row>
    <row r="19" spans="1:16" ht="24" customHeight="1" x14ac:dyDescent="0.25">
      <c r="A19" s="130" t="s">
        <v>83</v>
      </c>
      <c r="B19" s="127" t="s">
        <v>86</v>
      </c>
      <c r="C19" s="127" t="s">
        <v>14</v>
      </c>
      <c r="D19" s="17" t="s">
        <v>2</v>
      </c>
      <c r="E19" s="18">
        <f t="shared" si="0"/>
        <v>215.65174000000002</v>
      </c>
      <c r="F19" s="18">
        <f>SUM(F20:F24)</f>
        <v>142.14488</v>
      </c>
      <c r="G19" s="18">
        <f>SUM(G20:G24)</f>
        <v>73.506860000000003</v>
      </c>
      <c r="H19" s="18">
        <f t="shared" ref="H19:M19" si="7">SUM(H20:H24)</f>
        <v>0</v>
      </c>
      <c r="I19" s="18">
        <f t="shared" si="7"/>
        <v>0</v>
      </c>
      <c r="J19" s="18">
        <f t="shared" si="7"/>
        <v>0</v>
      </c>
      <c r="K19" s="18">
        <f t="shared" si="7"/>
        <v>0</v>
      </c>
      <c r="L19" s="18">
        <f t="shared" ref="L19" si="8">SUM(L20:L24)</f>
        <v>0</v>
      </c>
      <c r="M19" s="18">
        <f t="shared" si="7"/>
        <v>0</v>
      </c>
    </row>
    <row r="20" spans="1:16" ht="24" customHeight="1" x14ac:dyDescent="0.25">
      <c r="A20" s="131"/>
      <c r="B20" s="128"/>
      <c r="C20" s="128"/>
      <c r="D20" s="19" t="s">
        <v>13</v>
      </c>
      <c r="E20" s="86">
        <f t="shared" si="0"/>
        <v>0</v>
      </c>
      <c r="F20" s="20"/>
      <c r="G20" s="21"/>
      <c r="H20" s="21"/>
      <c r="I20" s="21"/>
      <c r="J20" s="21"/>
      <c r="K20" s="21"/>
      <c r="L20" s="21"/>
      <c r="M20" s="21"/>
    </row>
    <row r="21" spans="1:16" ht="36" customHeight="1" x14ac:dyDescent="0.25">
      <c r="A21" s="131"/>
      <c r="B21" s="128"/>
      <c r="C21" s="128"/>
      <c r="D21" s="19" t="s">
        <v>9</v>
      </c>
      <c r="E21" s="86">
        <f t="shared" si="0"/>
        <v>0</v>
      </c>
      <c r="F21" s="20"/>
      <c r="G21" s="21"/>
      <c r="H21" s="21"/>
      <c r="I21" s="21"/>
      <c r="J21" s="21"/>
      <c r="K21" s="21"/>
      <c r="L21" s="21"/>
      <c r="M21" s="21"/>
    </row>
    <row r="22" spans="1:16" ht="24" customHeight="1" x14ac:dyDescent="0.25">
      <c r="A22" s="131"/>
      <c r="B22" s="128"/>
      <c r="C22" s="128"/>
      <c r="D22" s="19" t="s">
        <v>12</v>
      </c>
      <c r="E22" s="86">
        <f t="shared" si="0"/>
        <v>0</v>
      </c>
      <c r="F22" s="21"/>
      <c r="G22" s="21"/>
      <c r="H22" s="21"/>
      <c r="I22" s="21"/>
      <c r="J22" s="21"/>
      <c r="K22" s="21"/>
      <c r="L22" s="21"/>
      <c r="M22" s="21"/>
    </row>
    <row r="23" spans="1:16" ht="39" customHeight="1" x14ac:dyDescent="0.25">
      <c r="A23" s="131"/>
      <c r="B23" s="128"/>
      <c r="C23" s="128"/>
      <c r="D23" s="19" t="s">
        <v>90</v>
      </c>
      <c r="E23" s="86">
        <f t="shared" si="0"/>
        <v>215.65174000000002</v>
      </c>
      <c r="F23" s="21">
        <v>142.14488</v>
      </c>
      <c r="G23" s="21">
        <v>73.506860000000003</v>
      </c>
      <c r="H23" s="21"/>
      <c r="I23" s="21"/>
      <c r="J23" s="15"/>
      <c r="K23" s="15"/>
      <c r="L23" s="15"/>
      <c r="M23" s="15"/>
    </row>
    <row r="24" spans="1:16" ht="24" customHeight="1" x14ac:dyDescent="0.25">
      <c r="A24" s="131"/>
      <c r="B24" s="128"/>
      <c r="C24" s="129"/>
      <c r="D24" s="19" t="s">
        <v>6</v>
      </c>
      <c r="E24" s="86">
        <f t="shared" si="0"/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</row>
    <row r="25" spans="1:16" s="5" customFormat="1" x14ac:dyDescent="0.25">
      <c r="A25" s="116" t="s">
        <v>4</v>
      </c>
      <c r="B25" s="117"/>
      <c r="C25" s="118"/>
      <c r="D25" s="17" t="s">
        <v>2</v>
      </c>
      <c r="E25" s="23">
        <f>SUM(E7)+E13+E19</f>
        <v>19552.377600000003</v>
      </c>
      <c r="F25" s="23">
        <f t="shared" ref="F25:M25" si="9">SUM(F7)+F13+F19</f>
        <v>1173.8757000000001</v>
      </c>
      <c r="G25" s="23">
        <f t="shared" si="9"/>
        <v>8953.0034000000014</v>
      </c>
      <c r="H25" s="23">
        <f t="shared" si="9"/>
        <v>2489.5007799999998</v>
      </c>
      <c r="I25" s="23">
        <f t="shared" si="9"/>
        <v>256.94812999999999</v>
      </c>
      <c r="J25" s="23">
        <f t="shared" si="9"/>
        <v>394.04958999999997</v>
      </c>
      <c r="K25" s="23">
        <f t="shared" si="9"/>
        <v>285</v>
      </c>
      <c r="L25" s="23">
        <f t="shared" ref="L25" si="10">SUM(L7)+L13+L19</f>
        <v>285</v>
      </c>
      <c r="M25" s="23">
        <f t="shared" si="9"/>
        <v>5715</v>
      </c>
      <c r="N25" s="8"/>
      <c r="O25" s="6"/>
      <c r="P25" s="6"/>
    </row>
    <row r="26" spans="1:16" s="5" customFormat="1" x14ac:dyDescent="0.25">
      <c r="A26" s="119"/>
      <c r="B26" s="120"/>
      <c r="C26" s="121"/>
      <c r="D26" s="22" t="s">
        <v>13</v>
      </c>
      <c r="E26" s="25">
        <f t="shared" ref="E26:E30" si="11">SUM(E8)+E14+E20</f>
        <v>0</v>
      </c>
      <c r="F26" s="25">
        <f t="shared" ref="F26:M26" si="12">SUM(F8)+F14+F20</f>
        <v>0</v>
      </c>
      <c r="G26" s="25">
        <f t="shared" si="12"/>
        <v>0</v>
      </c>
      <c r="H26" s="25">
        <f t="shared" si="12"/>
        <v>0</v>
      </c>
      <c r="I26" s="25">
        <f t="shared" si="12"/>
        <v>0</v>
      </c>
      <c r="J26" s="25">
        <f t="shared" si="12"/>
        <v>0</v>
      </c>
      <c r="K26" s="25">
        <f t="shared" si="12"/>
        <v>0</v>
      </c>
      <c r="L26" s="25">
        <f t="shared" ref="L26" si="13">SUM(L8)+L14+L20</f>
        <v>0</v>
      </c>
      <c r="M26" s="25">
        <f t="shared" si="12"/>
        <v>0</v>
      </c>
      <c r="N26" s="8"/>
      <c r="O26" s="6"/>
      <c r="P26" s="6"/>
    </row>
    <row r="27" spans="1:16" s="5" customFormat="1" x14ac:dyDescent="0.25">
      <c r="A27" s="119"/>
      <c r="B27" s="120"/>
      <c r="C27" s="121"/>
      <c r="D27" s="22" t="s">
        <v>9</v>
      </c>
      <c r="E27" s="25">
        <f t="shared" si="11"/>
        <v>0</v>
      </c>
      <c r="F27" s="25">
        <f t="shared" ref="F27:M27" si="14">SUM(F9)+F15+F21</f>
        <v>0</v>
      </c>
      <c r="G27" s="25">
        <f t="shared" si="14"/>
        <v>0</v>
      </c>
      <c r="H27" s="25">
        <f t="shared" si="14"/>
        <v>0</v>
      </c>
      <c r="I27" s="25">
        <f t="shared" si="14"/>
        <v>0</v>
      </c>
      <c r="J27" s="25">
        <f t="shared" si="14"/>
        <v>0</v>
      </c>
      <c r="K27" s="25">
        <f t="shared" si="14"/>
        <v>0</v>
      </c>
      <c r="L27" s="25">
        <f t="shared" ref="L27" si="15">SUM(L9)+L15+L21</f>
        <v>0</v>
      </c>
      <c r="M27" s="25">
        <f t="shared" si="14"/>
        <v>0</v>
      </c>
      <c r="N27" s="8"/>
    </row>
    <row r="28" spans="1:16" s="5" customFormat="1" x14ac:dyDescent="0.25">
      <c r="A28" s="119"/>
      <c r="B28" s="120"/>
      <c r="C28" s="121"/>
      <c r="D28" s="22" t="s">
        <v>12</v>
      </c>
      <c r="E28" s="25">
        <f t="shared" si="11"/>
        <v>10526.753200000001</v>
      </c>
      <c r="F28" s="25">
        <f t="shared" ref="F28:M28" si="16">SUM(F10)+F16+F22</f>
        <v>202.33663000000001</v>
      </c>
      <c r="G28" s="25">
        <f t="shared" si="16"/>
        <v>8383.0665700000009</v>
      </c>
      <c r="H28" s="25">
        <f t="shared" si="16"/>
        <v>1941.35</v>
      </c>
      <c r="I28" s="25">
        <f t="shared" si="16"/>
        <v>0</v>
      </c>
      <c r="J28" s="25">
        <f t="shared" si="16"/>
        <v>0</v>
      </c>
      <c r="K28" s="25">
        <f t="shared" si="16"/>
        <v>0</v>
      </c>
      <c r="L28" s="25">
        <f t="shared" ref="L28" si="17">SUM(L10)+L16+L22</f>
        <v>0</v>
      </c>
      <c r="M28" s="25">
        <f t="shared" si="16"/>
        <v>0</v>
      </c>
      <c r="N28" s="8"/>
    </row>
    <row r="29" spans="1:16" s="5" customFormat="1" x14ac:dyDescent="0.25">
      <c r="A29" s="119"/>
      <c r="B29" s="120"/>
      <c r="C29" s="121"/>
      <c r="D29" s="22" t="s">
        <v>90</v>
      </c>
      <c r="E29" s="25">
        <f t="shared" si="11"/>
        <v>9025.6243999999988</v>
      </c>
      <c r="F29" s="25">
        <f t="shared" ref="F29:M29" si="18">SUM(F11)+F17+F23</f>
        <v>971.53907000000004</v>
      </c>
      <c r="G29" s="25">
        <f t="shared" si="18"/>
        <v>569.93682999999999</v>
      </c>
      <c r="H29" s="25">
        <f t="shared" si="18"/>
        <v>548.15077999999994</v>
      </c>
      <c r="I29" s="25">
        <f>SUM(I11)+I17+I23</f>
        <v>256.94812999999999</v>
      </c>
      <c r="J29" s="25">
        <f t="shared" si="18"/>
        <v>394.04958999999997</v>
      </c>
      <c r="K29" s="25">
        <f t="shared" si="18"/>
        <v>285</v>
      </c>
      <c r="L29" s="25">
        <f t="shared" ref="L29" si="19">SUM(L11)+L17+L23</f>
        <v>285</v>
      </c>
      <c r="M29" s="25">
        <f t="shared" si="18"/>
        <v>5715</v>
      </c>
      <c r="N29" s="8"/>
    </row>
    <row r="30" spans="1:16" s="5" customFormat="1" x14ac:dyDescent="0.25">
      <c r="A30" s="122"/>
      <c r="B30" s="123"/>
      <c r="C30" s="124"/>
      <c r="D30" s="22" t="s">
        <v>6</v>
      </c>
      <c r="E30" s="25">
        <f t="shared" si="11"/>
        <v>0</v>
      </c>
      <c r="F30" s="25">
        <f t="shared" ref="F30:M30" si="20">SUM(F12)+F18+F24</f>
        <v>0</v>
      </c>
      <c r="G30" s="25">
        <f t="shared" si="20"/>
        <v>0</v>
      </c>
      <c r="H30" s="25">
        <f t="shared" si="20"/>
        <v>0</v>
      </c>
      <c r="I30" s="25">
        <f t="shared" si="20"/>
        <v>0</v>
      </c>
      <c r="J30" s="25">
        <f t="shared" si="20"/>
        <v>0</v>
      </c>
      <c r="K30" s="25">
        <f t="shared" si="20"/>
        <v>0</v>
      </c>
      <c r="L30" s="25">
        <f t="shared" ref="L30" si="21">SUM(L12)+L18+L24</f>
        <v>0</v>
      </c>
      <c r="M30" s="25">
        <f t="shared" si="20"/>
        <v>0</v>
      </c>
      <c r="N30" s="8"/>
    </row>
    <row r="31" spans="1:16" x14ac:dyDescent="0.25">
      <c r="A31" s="104" t="s">
        <v>5</v>
      </c>
      <c r="B31" s="105"/>
      <c r="C31" s="105"/>
      <c r="D31" s="105"/>
      <c r="E31" s="105"/>
      <c r="F31" s="105"/>
      <c r="G31" s="105"/>
      <c r="H31" s="105"/>
      <c r="I31" s="106"/>
      <c r="J31" s="10"/>
      <c r="K31" s="10"/>
      <c r="L31" s="10"/>
      <c r="M31" s="10"/>
      <c r="N31" s="9"/>
    </row>
    <row r="32" spans="1:16" x14ac:dyDescent="0.25">
      <c r="A32" s="95" t="s">
        <v>19</v>
      </c>
      <c r="B32" s="96"/>
      <c r="C32" s="97"/>
      <c r="D32" s="17" t="s">
        <v>2</v>
      </c>
      <c r="E32" s="23">
        <f t="shared" ref="E32:E43" si="22">SUM(F32:M32)</f>
        <v>0</v>
      </c>
      <c r="F32" s="23">
        <f>SUM(F33:F37)</f>
        <v>0</v>
      </c>
      <c r="G32" s="23">
        <f t="shared" ref="G32:M32" si="23">SUM(G33:G37)</f>
        <v>0</v>
      </c>
      <c r="H32" s="23">
        <f t="shared" si="23"/>
        <v>0</v>
      </c>
      <c r="I32" s="23">
        <f t="shared" si="23"/>
        <v>0</v>
      </c>
      <c r="J32" s="23">
        <f t="shared" si="23"/>
        <v>0</v>
      </c>
      <c r="K32" s="23">
        <f t="shared" si="23"/>
        <v>0</v>
      </c>
      <c r="L32" s="23">
        <f t="shared" ref="L32" si="24">SUM(L33:L37)</f>
        <v>0</v>
      </c>
      <c r="M32" s="23">
        <f t="shared" si="23"/>
        <v>0</v>
      </c>
      <c r="N32" s="9"/>
    </row>
    <row r="33" spans="1:14" ht="24" customHeight="1" x14ac:dyDescent="0.25">
      <c r="A33" s="98"/>
      <c r="B33" s="99"/>
      <c r="C33" s="100"/>
      <c r="D33" s="19" t="s">
        <v>13</v>
      </c>
      <c r="E33" s="24">
        <f t="shared" si="22"/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9"/>
    </row>
    <row r="34" spans="1:14" ht="24" customHeight="1" x14ac:dyDescent="0.25">
      <c r="A34" s="98"/>
      <c r="B34" s="99"/>
      <c r="C34" s="100"/>
      <c r="D34" s="19" t="s">
        <v>9</v>
      </c>
      <c r="E34" s="24">
        <f t="shared" si="22"/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9"/>
    </row>
    <row r="35" spans="1:14" ht="24" customHeight="1" x14ac:dyDescent="0.25">
      <c r="A35" s="98"/>
      <c r="B35" s="99"/>
      <c r="C35" s="100"/>
      <c r="D35" s="19" t="s">
        <v>12</v>
      </c>
      <c r="E35" s="24">
        <f t="shared" si="22"/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9"/>
    </row>
    <row r="36" spans="1:14" ht="36.75" customHeight="1" x14ac:dyDescent="0.25">
      <c r="A36" s="98"/>
      <c r="B36" s="99"/>
      <c r="C36" s="100"/>
      <c r="D36" s="19" t="s">
        <v>90</v>
      </c>
      <c r="E36" s="24">
        <f t="shared" si="22"/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9"/>
    </row>
    <row r="37" spans="1:14" ht="24" customHeight="1" x14ac:dyDescent="0.25">
      <c r="A37" s="101"/>
      <c r="B37" s="102"/>
      <c r="C37" s="103"/>
      <c r="D37" s="19" t="s">
        <v>6</v>
      </c>
      <c r="E37" s="24">
        <f t="shared" si="22"/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9"/>
    </row>
    <row r="38" spans="1:14" ht="24" customHeight="1" x14ac:dyDescent="0.25">
      <c r="A38" s="95" t="s">
        <v>20</v>
      </c>
      <c r="B38" s="96"/>
      <c r="C38" s="97"/>
      <c r="D38" s="17" t="s">
        <v>2</v>
      </c>
      <c r="E38" s="23">
        <f t="shared" si="22"/>
        <v>19552.377600000003</v>
      </c>
      <c r="F38" s="23">
        <f>SUM(F39:F43)</f>
        <v>1173.8757000000001</v>
      </c>
      <c r="G38" s="23">
        <f t="shared" ref="G38:M38" si="25">SUM(G39:G43)</f>
        <v>8953.0034000000014</v>
      </c>
      <c r="H38" s="23">
        <f t="shared" si="25"/>
        <v>2489.5007799999998</v>
      </c>
      <c r="I38" s="23">
        <f t="shared" si="25"/>
        <v>256.94812999999999</v>
      </c>
      <c r="J38" s="23">
        <f t="shared" si="25"/>
        <v>394.04958999999997</v>
      </c>
      <c r="K38" s="23">
        <f t="shared" si="25"/>
        <v>285</v>
      </c>
      <c r="L38" s="23">
        <f t="shared" ref="L38" si="26">SUM(L39:L43)</f>
        <v>285</v>
      </c>
      <c r="M38" s="23">
        <f t="shared" si="25"/>
        <v>5715</v>
      </c>
    </row>
    <row r="39" spans="1:14" ht="24" customHeight="1" x14ac:dyDescent="0.25">
      <c r="A39" s="98"/>
      <c r="B39" s="99"/>
      <c r="C39" s="100"/>
      <c r="D39" s="19" t="s">
        <v>13</v>
      </c>
      <c r="E39" s="24">
        <f t="shared" si="22"/>
        <v>0</v>
      </c>
      <c r="F39" s="27">
        <f t="shared" ref="F39:M43" si="27">F26</f>
        <v>0</v>
      </c>
      <c r="G39" s="27">
        <f t="shared" si="27"/>
        <v>0</v>
      </c>
      <c r="H39" s="27">
        <f t="shared" si="27"/>
        <v>0</v>
      </c>
      <c r="I39" s="27">
        <f t="shared" si="27"/>
        <v>0</v>
      </c>
      <c r="J39" s="27">
        <f t="shared" si="27"/>
        <v>0</v>
      </c>
      <c r="K39" s="27">
        <f t="shared" si="27"/>
        <v>0</v>
      </c>
      <c r="L39" s="27">
        <f t="shared" ref="L39" si="28">L26</f>
        <v>0</v>
      </c>
      <c r="M39" s="27">
        <f t="shared" si="27"/>
        <v>0</v>
      </c>
    </row>
    <row r="40" spans="1:14" ht="24" customHeight="1" x14ac:dyDescent="0.25">
      <c r="A40" s="98"/>
      <c r="B40" s="99"/>
      <c r="C40" s="100"/>
      <c r="D40" s="19" t="s">
        <v>9</v>
      </c>
      <c r="E40" s="24">
        <f t="shared" si="22"/>
        <v>0</v>
      </c>
      <c r="F40" s="27">
        <f t="shared" si="27"/>
        <v>0</v>
      </c>
      <c r="G40" s="27">
        <f t="shared" si="27"/>
        <v>0</v>
      </c>
      <c r="H40" s="27">
        <f t="shared" si="27"/>
        <v>0</v>
      </c>
      <c r="I40" s="27">
        <f t="shared" si="27"/>
        <v>0</v>
      </c>
      <c r="J40" s="27">
        <f t="shared" si="27"/>
        <v>0</v>
      </c>
      <c r="K40" s="27">
        <f t="shared" si="27"/>
        <v>0</v>
      </c>
      <c r="L40" s="27">
        <f t="shared" ref="L40" si="29">L27</f>
        <v>0</v>
      </c>
      <c r="M40" s="27">
        <f t="shared" si="27"/>
        <v>0</v>
      </c>
    </row>
    <row r="41" spans="1:14" ht="24" customHeight="1" x14ac:dyDescent="0.25">
      <c r="A41" s="98"/>
      <c r="B41" s="99"/>
      <c r="C41" s="100"/>
      <c r="D41" s="19" t="s">
        <v>12</v>
      </c>
      <c r="E41" s="24">
        <f t="shared" si="22"/>
        <v>10526.753200000001</v>
      </c>
      <c r="F41" s="27">
        <f t="shared" si="27"/>
        <v>202.33663000000001</v>
      </c>
      <c r="G41" s="27">
        <f t="shared" si="27"/>
        <v>8383.0665700000009</v>
      </c>
      <c r="H41" s="27">
        <f t="shared" si="27"/>
        <v>1941.35</v>
      </c>
      <c r="I41" s="27">
        <f t="shared" si="27"/>
        <v>0</v>
      </c>
      <c r="J41" s="27">
        <f t="shared" si="27"/>
        <v>0</v>
      </c>
      <c r="K41" s="27">
        <f t="shared" si="27"/>
        <v>0</v>
      </c>
      <c r="L41" s="27">
        <f t="shared" ref="L41" si="30">L28</f>
        <v>0</v>
      </c>
      <c r="M41" s="27">
        <f t="shared" si="27"/>
        <v>0</v>
      </c>
    </row>
    <row r="42" spans="1:14" ht="39.75" customHeight="1" x14ac:dyDescent="0.25">
      <c r="A42" s="98"/>
      <c r="B42" s="99"/>
      <c r="C42" s="100"/>
      <c r="D42" s="19" t="s">
        <v>90</v>
      </c>
      <c r="E42" s="24">
        <f t="shared" si="22"/>
        <v>9025.6244000000006</v>
      </c>
      <c r="F42" s="27">
        <f t="shared" si="27"/>
        <v>971.53907000000004</v>
      </c>
      <c r="G42" s="27">
        <f t="shared" si="27"/>
        <v>569.93682999999999</v>
      </c>
      <c r="H42" s="27">
        <f t="shared" si="27"/>
        <v>548.15077999999994</v>
      </c>
      <c r="I42" s="27">
        <f t="shared" si="27"/>
        <v>256.94812999999999</v>
      </c>
      <c r="J42" s="27">
        <f t="shared" si="27"/>
        <v>394.04958999999997</v>
      </c>
      <c r="K42" s="27">
        <f t="shared" si="27"/>
        <v>285</v>
      </c>
      <c r="L42" s="27">
        <f t="shared" ref="L42" si="31">L29</f>
        <v>285</v>
      </c>
      <c r="M42" s="27">
        <f t="shared" si="27"/>
        <v>5715</v>
      </c>
    </row>
    <row r="43" spans="1:14" ht="24" customHeight="1" x14ac:dyDescent="0.25">
      <c r="A43" s="101"/>
      <c r="B43" s="102"/>
      <c r="C43" s="103"/>
      <c r="D43" s="19" t="s">
        <v>6</v>
      </c>
      <c r="E43" s="24">
        <f t="shared" si="22"/>
        <v>0</v>
      </c>
      <c r="F43" s="27">
        <f t="shared" si="27"/>
        <v>0</v>
      </c>
      <c r="G43" s="27">
        <f t="shared" si="27"/>
        <v>0</v>
      </c>
      <c r="H43" s="27">
        <f t="shared" si="27"/>
        <v>0</v>
      </c>
      <c r="I43" s="27">
        <f t="shared" si="27"/>
        <v>0</v>
      </c>
      <c r="J43" s="27">
        <f t="shared" si="27"/>
        <v>0</v>
      </c>
      <c r="K43" s="27">
        <f t="shared" si="27"/>
        <v>0</v>
      </c>
      <c r="L43" s="27">
        <f t="shared" ref="L43" si="32">L30</f>
        <v>0</v>
      </c>
      <c r="M43" s="27">
        <f t="shared" si="27"/>
        <v>0</v>
      </c>
    </row>
    <row r="44" spans="1:14" x14ac:dyDescent="0.25">
      <c r="A44" s="104" t="s">
        <v>5</v>
      </c>
      <c r="B44" s="105"/>
      <c r="C44" s="105"/>
      <c r="D44" s="105"/>
      <c r="E44" s="105"/>
      <c r="F44" s="105"/>
      <c r="G44" s="105"/>
      <c r="H44" s="105"/>
      <c r="I44" s="106"/>
      <c r="J44" s="10"/>
      <c r="K44" s="10"/>
      <c r="L44" s="10"/>
      <c r="M44" s="10"/>
      <c r="N44" s="9"/>
    </row>
    <row r="45" spans="1:14" x14ac:dyDescent="0.25">
      <c r="A45" s="95" t="s">
        <v>21</v>
      </c>
      <c r="B45" s="96"/>
      <c r="C45" s="97"/>
      <c r="D45" s="17" t="s">
        <v>2</v>
      </c>
      <c r="E45" s="23">
        <f t="shared" ref="E45:E56" si="33">SUM(F45:M45)</f>
        <v>0</v>
      </c>
      <c r="F45" s="23">
        <f>SUM(F46:F50)</f>
        <v>0</v>
      </c>
      <c r="G45" s="23">
        <f t="shared" ref="G45:J45" si="34">SUM(G46:G50)</f>
        <v>0</v>
      </c>
      <c r="H45" s="23">
        <f t="shared" si="34"/>
        <v>0</v>
      </c>
      <c r="I45" s="23">
        <f t="shared" si="34"/>
        <v>0</v>
      </c>
      <c r="J45" s="23">
        <f t="shared" si="34"/>
        <v>0</v>
      </c>
      <c r="K45" s="23">
        <f t="shared" ref="K45:M45" si="35">SUM(K46:K50)</f>
        <v>0</v>
      </c>
      <c r="L45" s="23">
        <f t="shared" ref="L45" si="36">SUM(L46:L50)</f>
        <v>0</v>
      </c>
      <c r="M45" s="23">
        <f t="shared" si="35"/>
        <v>0</v>
      </c>
      <c r="N45" s="9"/>
    </row>
    <row r="46" spans="1:14" ht="24" customHeight="1" x14ac:dyDescent="0.25">
      <c r="A46" s="98"/>
      <c r="B46" s="99"/>
      <c r="C46" s="100"/>
      <c r="D46" s="19" t="s">
        <v>13</v>
      </c>
      <c r="E46" s="24">
        <f t="shared" si="33"/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9"/>
    </row>
    <row r="47" spans="1:14" ht="24" customHeight="1" x14ac:dyDescent="0.25">
      <c r="A47" s="98"/>
      <c r="B47" s="99"/>
      <c r="C47" s="100"/>
      <c r="D47" s="19" t="s">
        <v>9</v>
      </c>
      <c r="E47" s="24">
        <f t="shared" si="33"/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9"/>
    </row>
    <row r="48" spans="1:14" ht="24" customHeight="1" x14ac:dyDescent="0.25">
      <c r="A48" s="98"/>
      <c r="B48" s="99"/>
      <c r="C48" s="100"/>
      <c r="D48" s="19" t="s">
        <v>12</v>
      </c>
      <c r="E48" s="24">
        <f t="shared" si="33"/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9"/>
    </row>
    <row r="49" spans="1:14" ht="36.75" customHeight="1" x14ac:dyDescent="0.25">
      <c r="A49" s="98"/>
      <c r="B49" s="99"/>
      <c r="C49" s="100"/>
      <c r="D49" s="19" t="s">
        <v>90</v>
      </c>
      <c r="E49" s="24">
        <f t="shared" si="33"/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9"/>
    </row>
    <row r="50" spans="1:14" ht="24" customHeight="1" x14ac:dyDescent="0.25">
      <c r="A50" s="101"/>
      <c r="B50" s="102"/>
      <c r="C50" s="103"/>
      <c r="D50" s="19" t="s">
        <v>6</v>
      </c>
      <c r="E50" s="24">
        <f t="shared" si="33"/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9"/>
    </row>
    <row r="51" spans="1:14" ht="24" customHeight="1" x14ac:dyDescent="0.25">
      <c r="A51" s="95" t="s">
        <v>22</v>
      </c>
      <c r="B51" s="96"/>
      <c r="C51" s="97"/>
      <c r="D51" s="17" t="s">
        <v>2</v>
      </c>
      <c r="E51" s="23">
        <f t="shared" si="33"/>
        <v>19552.377600000003</v>
      </c>
      <c r="F51" s="23">
        <f>SUM(F52:F56)</f>
        <v>1173.8757000000001</v>
      </c>
      <c r="G51" s="23">
        <f t="shared" ref="G51:M51" si="37">SUM(G52:G56)</f>
        <v>8953.0034000000014</v>
      </c>
      <c r="H51" s="23">
        <f t="shared" si="37"/>
        <v>2489.5007799999998</v>
      </c>
      <c r="I51" s="23">
        <f t="shared" si="37"/>
        <v>256.94812999999999</v>
      </c>
      <c r="J51" s="23">
        <f t="shared" si="37"/>
        <v>394.04958999999997</v>
      </c>
      <c r="K51" s="23">
        <f t="shared" si="37"/>
        <v>285</v>
      </c>
      <c r="L51" s="23">
        <f t="shared" ref="L51" si="38">SUM(L52:L56)</f>
        <v>285</v>
      </c>
      <c r="M51" s="23">
        <f t="shared" si="37"/>
        <v>5715</v>
      </c>
    </row>
    <row r="52" spans="1:14" ht="24" customHeight="1" x14ac:dyDescent="0.25">
      <c r="A52" s="98"/>
      <c r="B52" s="99"/>
      <c r="C52" s="100"/>
      <c r="D52" s="19" t="s">
        <v>13</v>
      </c>
      <c r="E52" s="24">
        <f t="shared" si="33"/>
        <v>0</v>
      </c>
      <c r="F52" s="27">
        <f t="shared" ref="F52:M56" si="39">F26-F46</f>
        <v>0</v>
      </c>
      <c r="G52" s="27">
        <f t="shared" si="39"/>
        <v>0</v>
      </c>
      <c r="H52" s="27">
        <f t="shared" si="39"/>
        <v>0</v>
      </c>
      <c r="I52" s="27">
        <f t="shared" si="39"/>
        <v>0</v>
      </c>
      <c r="J52" s="27">
        <f t="shared" si="39"/>
        <v>0</v>
      </c>
      <c r="K52" s="27">
        <f t="shared" si="39"/>
        <v>0</v>
      </c>
      <c r="L52" s="27">
        <f t="shared" ref="L52" si="40">L26-L46</f>
        <v>0</v>
      </c>
      <c r="M52" s="27">
        <f t="shared" si="39"/>
        <v>0</v>
      </c>
    </row>
    <row r="53" spans="1:14" ht="24" customHeight="1" x14ac:dyDescent="0.25">
      <c r="A53" s="98"/>
      <c r="B53" s="99"/>
      <c r="C53" s="100"/>
      <c r="D53" s="19" t="s">
        <v>9</v>
      </c>
      <c r="E53" s="24">
        <f t="shared" si="33"/>
        <v>0</v>
      </c>
      <c r="F53" s="27">
        <f t="shared" si="39"/>
        <v>0</v>
      </c>
      <c r="G53" s="27">
        <f t="shared" si="39"/>
        <v>0</v>
      </c>
      <c r="H53" s="27">
        <f t="shared" si="39"/>
        <v>0</v>
      </c>
      <c r="I53" s="27">
        <f t="shared" si="39"/>
        <v>0</v>
      </c>
      <c r="J53" s="27">
        <f t="shared" si="39"/>
        <v>0</v>
      </c>
      <c r="K53" s="27">
        <f t="shared" si="39"/>
        <v>0</v>
      </c>
      <c r="L53" s="27">
        <f t="shared" ref="L53" si="41">L27-L47</f>
        <v>0</v>
      </c>
      <c r="M53" s="27">
        <f t="shared" si="39"/>
        <v>0</v>
      </c>
    </row>
    <row r="54" spans="1:14" ht="24" customHeight="1" x14ac:dyDescent="0.25">
      <c r="A54" s="98"/>
      <c r="B54" s="99"/>
      <c r="C54" s="100"/>
      <c r="D54" s="19" t="s">
        <v>12</v>
      </c>
      <c r="E54" s="24">
        <f t="shared" si="33"/>
        <v>10526.753200000001</v>
      </c>
      <c r="F54" s="27">
        <f t="shared" si="39"/>
        <v>202.33663000000001</v>
      </c>
      <c r="G54" s="27">
        <f t="shared" si="39"/>
        <v>8383.0665700000009</v>
      </c>
      <c r="H54" s="27">
        <f t="shared" si="39"/>
        <v>1941.35</v>
      </c>
      <c r="I54" s="27">
        <f t="shared" si="39"/>
        <v>0</v>
      </c>
      <c r="J54" s="27">
        <f t="shared" si="39"/>
        <v>0</v>
      </c>
      <c r="K54" s="27">
        <f t="shared" si="39"/>
        <v>0</v>
      </c>
      <c r="L54" s="27">
        <f t="shared" ref="L54" si="42">L28-L48</f>
        <v>0</v>
      </c>
      <c r="M54" s="27">
        <f t="shared" si="39"/>
        <v>0</v>
      </c>
    </row>
    <row r="55" spans="1:14" ht="39.75" customHeight="1" x14ac:dyDescent="0.25">
      <c r="A55" s="98"/>
      <c r="B55" s="99"/>
      <c r="C55" s="100"/>
      <c r="D55" s="19" t="s">
        <v>90</v>
      </c>
      <c r="E55" s="24">
        <f t="shared" si="33"/>
        <v>9025.6244000000006</v>
      </c>
      <c r="F55" s="27">
        <f t="shared" si="39"/>
        <v>971.53907000000004</v>
      </c>
      <c r="G55" s="27">
        <f t="shared" si="39"/>
        <v>569.93682999999999</v>
      </c>
      <c r="H55" s="27">
        <f t="shared" si="39"/>
        <v>548.15077999999994</v>
      </c>
      <c r="I55" s="27">
        <f t="shared" si="39"/>
        <v>256.94812999999999</v>
      </c>
      <c r="J55" s="27">
        <f t="shared" si="39"/>
        <v>394.04958999999997</v>
      </c>
      <c r="K55" s="27">
        <f t="shared" si="39"/>
        <v>285</v>
      </c>
      <c r="L55" s="27">
        <f t="shared" ref="L55" si="43">L29-L49</f>
        <v>285</v>
      </c>
      <c r="M55" s="27">
        <f t="shared" si="39"/>
        <v>5715</v>
      </c>
    </row>
    <row r="56" spans="1:14" ht="24" customHeight="1" x14ac:dyDescent="0.25">
      <c r="A56" s="101"/>
      <c r="B56" s="102"/>
      <c r="C56" s="103"/>
      <c r="D56" s="19" t="s">
        <v>6</v>
      </c>
      <c r="E56" s="24">
        <f t="shared" si="33"/>
        <v>0</v>
      </c>
      <c r="F56" s="27">
        <f t="shared" si="39"/>
        <v>0</v>
      </c>
      <c r="G56" s="27">
        <f t="shared" si="39"/>
        <v>0</v>
      </c>
      <c r="H56" s="27">
        <f t="shared" si="39"/>
        <v>0</v>
      </c>
      <c r="I56" s="27">
        <f t="shared" si="39"/>
        <v>0</v>
      </c>
      <c r="J56" s="27">
        <f t="shared" si="39"/>
        <v>0</v>
      </c>
      <c r="K56" s="27">
        <f t="shared" si="39"/>
        <v>0</v>
      </c>
      <c r="L56" s="27">
        <f t="shared" ref="L56" si="44">L30-L50</f>
        <v>0</v>
      </c>
      <c r="M56" s="27">
        <f t="shared" si="39"/>
        <v>0</v>
      </c>
    </row>
    <row r="57" spans="1:14" ht="24" customHeight="1" x14ac:dyDescent="0.25">
      <c r="A57" s="115" t="s">
        <v>5</v>
      </c>
      <c r="B57" s="115"/>
      <c r="C57" s="115"/>
      <c r="D57" s="115"/>
      <c r="E57" s="115"/>
      <c r="F57" s="115"/>
      <c r="G57" s="115"/>
      <c r="H57" s="115"/>
      <c r="I57" s="115"/>
      <c r="J57" s="28"/>
      <c r="K57" s="28"/>
      <c r="L57" s="10"/>
      <c r="M57" s="10"/>
    </row>
    <row r="58" spans="1:14" ht="24" customHeight="1" x14ac:dyDescent="0.25">
      <c r="A58" s="95" t="s">
        <v>15</v>
      </c>
      <c r="B58" s="96"/>
      <c r="C58" s="97"/>
      <c r="D58" s="17" t="s">
        <v>2</v>
      </c>
      <c r="E58" s="23">
        <f t="shared" ref="E58:E63" si="45">SUM(E51)</f>
        <v>19552.377600000003</v>
      </c>
      <c r="F58" s="23">
        <f t="shared" ref="F58:M58" si="46">SUM(F51)</f>
        <v>1173.8757000000001</v>
      </c>
      <c r="G58" s="23">
        <f t="shared" si="46"/>
        <v>8953.0034000000014</v>
      </c>
      <c r="H58" s="23">
        <f t="shared" si="46"/>
        <v>2489.5007799999998</v>
      </c>
      <c r="I58" s="23">
        <f t="shared" si="46"/>
        <v>256.94812999999999</v>
      </c>
      <c r="J58" s="23">
        <f t="shared" si="46"/>
        <v>394.04958999999997</v>
      </c>
      <c r="K58" s="23">
        <f t="shared" si="46"/>
        <v>285</v>
      </c>
      <c r="L58" s="23">
        <f t="shared" ref="L58" si="47">SUM(L51)</f>
        <v>285</v>
      </c>
      <c r="M58" s="23">
        <f t="shared" si="46"/>
        <v>5715</v>
      </c>
    </row>
    <row r="59" spans="1:14" ht="24" customHeight="1" x14ac:dyDescent="0.25">
      <c r="A59" s="98"/>
      <c r="B59" s="99"/>
      <c r="C59" s="100"/>
      <c r="D59" s="19" t="s">
        <v>13</v>
      </c>
      <c r="E59" s="24">
        <f t="shared" si="45"/>
        <v>0</v>
      </c>
      <c r="F59" s="24">
        <f t="shared" ref="F59:M59" si="48">SUM(F52)</f>
        <v>0</v>
      </c>
      <c r="G59" s="24">
        <f t="shared" si="48"/>
        <v>0</v>
      </c>
      <c r="H59" s="24">
        <f t="shared" si="48"/>
        <v>0</v>
      </c>
      <c r="I59" s="24">
        <f t="shared" si="48"/>
        <v>0</v>
      </c>
      <c r="J59" s="24">
        <f t="shared" si="48"/>
        <v>0</v>
      </c>
      <c r="K59" s="24">
        <f t="shared" si="48"/>
        <v>0</v>
      </c>
      <c r="L59" s="24">
        <f t="shared" ref="L59" si="49">SUM(L52)</f>
        <v>0</v>
      </c>
      <c r="M59" s="24">
        <f t="shared" si="48"/>
        <v>0</v>
      </c>
    </row>
    <row r="60" spans="1:14" ht="24" customHeight="1" x14ac:dyDescent="0.25">
      <c r="A60" s="98"/>
      <c r="B60" s="99"/>
      <c r="C60" s="100"/>
      <c r="D60" s="19" t="s">
        <v>9</v>
      </c>
      <c r="E60" s="24">
        <f t="shared" si="45"/>
        <v>0</v>
      </c>
      <c r="F60" s="24">
        <f t="shared" ref="F60:M60" si="50">SUM(F53)</f>
        <v>0</v>
      </c>
      <c r="G60" s="24">
        <f t="shared" si="50"/>
        <v>0</v>
      </c>
      <c r="H60" s="24">
        <f t="shared" si="50"/>
        <v>0</v>
      </c>
      <c r="I60" s="24">
        <f t="shared" si="50"/>
        <v>0</v>
      </c>
      <c r="J60" s="24">
        <f t="shared" si="50"/>
        <v>0</v>
      </c>
      <c r="K60" s="24">
        <f t="shared" si="50"/>
        <v>0</v>
      </c>
      <c r="L60" s="24">
        <f t="shared" ref="L60" si="51">SUM(L53)</f>
        <v>0</v>
      </c>
      <c r="M60" s="24">
        <f t="shared" si="50"/>
        <v>0</v>
      </c>
    </row>
    <row r="61" spans="1:14" ht="24" customHeight="1" x14ac:dyDescent="0.25">
      <c r="A61" s="98"/>
      <c r="B61" s="99"/>
      <c r="C61" s="100"/>
      <c r="D61" s="19" t="s">
        <v>12</v>
      </c>
      <c r="E61" s="24">
        <f t="shared" si="45"/>
        <v>10526.753200000001</v>
      </c>
      <c r="F61" s="24">
        <f t="shared" ref="F61:M61" si="52">SUM(F54)</f>
        <v>202.33663000000001</v>
      </c>
      <c r="G61" s="24">
        <f t="shared" si="52"/>
        <v>8383.0665700000009</v>
      </c>
      <c r="H61" s="24">
        <f t="shared" si="52"/>
        <v>1941.35</v>
      </c>
      <c r="I61" s="24">
        <f t="shared" si="52"/>
        <v>0</v>
      </c>
      <c r="J61" s="24">
        <f t="shared" si="52"/>
        <v>0</v>
      </c>
      <c r="K61" s="24">
        <f t="shared" si="52"/>
        <v>0</v>
      </c>
      <c r="L61" s="24">
        <f t="shared" ref="L61" si="53">SUM(L54)</f>
        <v>0</v>
      </c>
      <c r="M61" s="24">
        <f t="shared" si="52"/>
        <v>0</v>
      </c>
    </row>
    <row r="62" spans="1:14" ht="31.5" customHeight="1" x14ac:dyDescent="0.25">
      <c r="A62" s="98"/>
      <c r="B62" s="99"/>
      <c r="C62" s="100"/>
      <c r="D62" s="19" t="s">
        <v>90</v>
      </c>
      <c r="E62" s="24">
        <f t="shared" si="45"/>
        <v>9025.6244000000006</v>
      </c>
      <c r="F62" s="24">
        <f t="shared" ref="F62:M62" si="54">SUM(F55)</f>
        <v>971.53907000000004</v>
      </c>
      <c r="G62" s="24">
        <f t="shared" si="54"/>
        <v>569.93682999999999</v>
      </c>
      <c r="H62" s="24">
        <f t="shared" si="54"/>
        <v>548.15077999999994</v>
      </c>
      <c r="I62" s="24">
        <f t="shared" si="54"/>
        <v>256.94812999999999</v>
      </c>
      <c r="J62" s="24">
        <f t="shared" si="54"/>
        <v>394.04958999999997</v>
      </c>
      <c r="K62" s="24">
        <f t="shared" si="54"/>
        <v>285</v>
      </c>
      <c r="L62" s="24">
        <f t="shared" ref="L62" si="55">SUM(L55)</f>
        <v>285</v>
      </c>
      <c r="M62" s="24">
        <f t="shared" si="54"/>
        <v>5715</v>
      </c>
    </row>
    <row r="63" spans="1:14" ht="24" customHeight="1" x14ac:dyDescent="0.25">
      <c r="A63" s="101"/>
      <c r="B63" s="102"/>
      <c r="C63" s="103"/>
      <c r="D63" s="19" t="s">
        <v>6</v>
      </c>
      <c r="E63" s="24">
        <f t="shared" si="45"/>
        <v>0</v>
      </c>
      <c r="F63" s="24">
        <f t="shared" ref="F63:M63" si="56">SUM(F56)</f>
        <v>0</v>
      </c>
      <c r="G63" s="24">
        <f t="shared" si="56"/>
        <v>0</v>
      </c>
      <c r="H63" s="24">
        <f t="shared" si="56"/>
        <v>0</v>
      </c>
      <c r="I63" s="24">
        <f t="shared" si="56"/>
        <v>0</v>
      </c>
      <c r="J63" s="24">
        <f t="shared" si="56"/>
        <v>0</v>
      </c>
      <c r="K63" s="24">
        <f t="shared" si="56"/>
        <v>0</v>
      </c>
      <c r="L63" s="24">
        <f t="shared" ref="L63" si="57">SUM(L56)</f>
        <v>0</v>
      </c>
      <c r="M63" s="24">
        <f t="shared" si="56"/>
        <v>0</v>
      </c>
    </row>
    <row r="64" spans="1:14" x14ac:dyDescent="0.25">
      <c r="E64" s="7"/>
      <c r="F64" s="7"/>
      <c r="G64" s="7"/>
      <c r="H64" s="7"/>
      <c r="I64" s="7"/>
    </row>
  </sheetData>
  <mergeCells count="26">
    <mergeCell ref="C19:C24"/>
    <mergeCell ref="A7:A12"/>
    <mergeCell ref="B7:B12"/>
    <mergeCell ref="E4:E5"/>
    <mergeCell ref="A13:A18"/>
    <mergeCell ref="B13:B18"/>
    <mergeCell ref="A19:A24"/>
    <mergeCell ref="B19:B24"/>
    <mergeCell ref="C13:C18"/>
    <mergeCell ref="C7:C12"/>
    <mergeCell ref="A58:C63"/>
    <mergeCell ref="A44:I44"/>
    <mergeCell ref="A1:I1"/>
    <mergeCell ref="A3:A5"/>
    <mergeCell ref="B3:B5"/>
    <mergeCell ref="C3:C5"/>
    <mergeCell ref="D3:D5"/>
    <mergeCell ref="F4:I4"/>
    <mergeCell ref="A57:I57"/>
    <mergeCell ref="A25:C30"/>
    <mergeCell ref="A45:C50"/>
    <mergeCell ref="A51:C56"/>
    <mergeCell ref="A31:I31"/>
    <mergeCell ref="A32:C37"/>
    <mergeCell ref="A38:C43"/>
    <mergeCell ref="E3:M3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39" fitToHeight="2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90" zoomScaleNormal="90" workbookViewId="0">
      <selection activeCell="C10" sqref="C10"/>
    </sheetView>
  </sheetViews>
  <sheetFormatPr defaultRowHeight="15" x14ac:dyDescent="0.25"/>
  <cols>
    <col min="1" max="1" width="15.85546875" customWidth="1"/>
    <col min="2" max="2" width="22.85546875" customWidth="1"/>
    <col min="3" max="3" width="44.85546875" customWidth="1"/>
    <col min="4" max="4" width="32.42578125" customWidth="1"/>
  </cols>
  <sheetData>
    <row r="1" spans="1:4" x14ac:dyDescent="0.25">
      <c r="A1" s="31"/>
      <c r="B1" s="31"/>
      <c r="C1" s="31"/>
      <c r="D1" s="34" t="s">
        <v>23</v>
      </c>
    </row>
    <row r="2" spans="1:4" x14ac:dyDescent="0.25">
      <c r="A2" s="135" t="s">
        <v>24</v>
      </c>
      <c r="B2" s="135"/>
      <c r="C2" s="135"/>
      <c r="D2" s="135"/>
    </row>
    <row r="4" spans="1:4" ht="70.5" customHeight="1" x14ac:dyDescent="0.25">
      <c r="A4" s="32" t="s">
        <v>16</v>
      </c>
      <c r="B4" s="32" t="s">
        <v>25</v>
      </c>
      <c r="C4" s="32" t="s">
        <v>26</v>
      </c>
      <c r="D4" s="32" t="s">
        <v>27</v>
      </c>
    </row>
    <row r="5" spans="1:4" x14ac:dyDescent="0.25">
      <c r="A5" s="33">
        <v>1</v>
      </c>
      <c r="B5" s="33">
        <v>2</v>
      </c>
      <c r="C5" s="33">
        <v>3</v>
      </c>
      <c r="D5" s="33">
        <v>4</v>
      </c>
    </row>
    <row r="6" spans="1:4" ht="39.75" customHeight="1" x14ac:dyDescent="0.25">
      <c r="A6" s="134" t="s">
        <v>85</v>
      </c>
      <c r="B6" s="134"/>
      <c r="C6" s="134"/>
      <c r="D6" s="134"/>
    </row>
    <row r="7" spans="1:4" s="85" customFormat="1" ht="27.75" customHeight="1" x14ac:dyDescent="0.25">
      <c r="A7" s="134" t="s">
        <v>84</v>
      </c>
      <c r="B7" s="134"/>
      <c r="C7" s="134"/>
      <c r="D7" s="134"/>
    </row>
    <row r="8" spans="1:4" ht="122.25" customHeight="1" x14ac:dyDescent="0.25">
      <c r="A8" s="87" t="s">
        <v>28</v>
      </c>
      <c r="B8" s="88" t="s">
        <v>92</v>
      </c>
      <c r="C8" s="88" t="s">
        <v>95</v>
      </c>
      <c r="D8" s="84"/>
    </row>
    <row r="9" spans="1:4" s="35" customFormat="1" ht="20.25" customHeight="1" x14ac:dyDescent="0.25">
      <c r="A9" s="136" t="s">
        <v>96</v>
      </c>
      <c r="B9" s="136"/>
      <c r="C9" s="136"/>
      <c r="D9" s="137"/>
    </row>
    <row r="10" spans="1:4" ht="70.5" customHeight="1" x14ac:dyDescent="0.25">
      <c r="A10" s="87" t="s">
        <v>29</v>
      </c>
      <c r="B10" s="88" t="s">
        <v>93</v>
      </c>
      <c r="C10" s="88" t="s">
        <v>94</v>
      </c>
      <c r="D10" s="84"/>
    </row>
    <row r="11" spans="1:4" s="35" customFormat="1" ht="46.5" customHeight="1" x14ac:dyDescent="0.25">
      <c r="A11" s="90" t="s">
        <v>87</v>
      </c>
      <c r="B11" s="91" t="s">
        <v>88</v>
      </c>
      <c r="C11" s="92" t="s">
        <v>89</v>
      </c>
      <c r="D11" s="89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workbookViewId="0">
      <selection activeCell="N24" sqref="N24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1" max="11" width="9.140625" style="35"/>
    <col min="13" max="13" width="12" customWidth="1"/>
    <col min="14" max="14" width="10.85546875" customWidth="1"/>
  </cols>
  <sheetData>
    <row r="1" spans="1:14" ht="15.75" x14ac:dyDescent="0.25">
      <c r="A1" s="138" t="s">
        <v>31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</row>
    <row r="2" spans="1:14" ht="15.75" x14ac:dyDescent="0.25">
      <c r="A2" s="139" t="s">
        <v>32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14" ht="42.75" customHeight="1" x14ac:dyDescent="0.25">
      <c r="A3" s="140" t="s">
        <v>99</v>
      </c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</row>
    <row r="4" spans="1:14" ht="15.75" x14ac:dyDescent="0.25">
      <c r="A4" s="36"/>
      <c r="B4" s="36"/>
      <c r="C4" s="36"/>
      <c r="D4" s="36"/>
      <c r="E4" s="36"/>
      <c r="F4" s="36"/>
      <c r="G4" s="36"/>
      <c r="H4" s="36"/>
      <c r="I4" s="36"/>
      <c r="J4" s="36"/>
      <c r="K4" s="67"/>
      <c r="L4" s="36"/>
      <c r="M4" s="36"/>
      <c r="N4" s="36"/>
    </row>
    <row r="5" spans="1:14" ht="15.75" x14ac:dyDescent="0.25">
      <c r="A5" s="141" t="s">
        <v>33</v>
      </c>
      <c r="B5" s="141" t="s">
        <v>34</v>
      </c>
      <c r="C5" s="141" t="s">
        <v>35</v>
      </c>
      <c r="D5" s="141" t="s">
        <v>36</v>
      </c>
      <c r="E5" s="141" t="s">
        <v>37</v>
      </c>
      <c r="F5" s="141" t="s">
        <v>100</v>
      </c>
      <c r="G5" s="141" t="s">
        <v>38</v>
      </c>
      <c r="H5" s="144" t="s">
        <v>39</v>
      </c>
      <c r="I5" s="144"/>
      <c r="J5" s="144"/>
      <c r="K5" s="144"/>
      <c r="L5" s="144"/>
      <c r="M5" s="141" t="s">
        <v>40</v>
      </c>
      <c r="N5" s="141" t="s">
        <v>41</v>
      </c>
    </row>
    <row r="6" spans="1:14" ht="15.75" x14ac:dyDescent="0.25">
      <c r="A6" s="142"/>
      <c r="B6" s="142"/>
      <c r="C6" s="142"/>
      <c r="D6" s="142"/>
      <c r="E6" s="142"/>
      <c r="F6" s="142"/>
      <c r="G6" s="142"/>
      <c r="H6" s="144" t="s">
        <v>2</v>
      </c>
      <c r="I6" s="144" t="s">
        <v>3</v>
      </c>
      <c r="J6" s="144"/>
      <c r="K6" s="144"/>
      <c r="L6" s="144"/>
      <c r="M6" s="142"/>
      <c r="N6" s="142"/>
    </row>
    <row r="7" spans="1:14" ht="31.5" x14ac:dyDescent="0.25">
      <c r="A7" s="143"/>
      <c r="B7" s="143"/>
      <c r="C7" s="143"/>
      <c r="D7" s="143"/>
      <c r="E7" s="143"/>
      <c r="F7" s="143"/>
      <c r="G7" s="143"/>
      <c r="H7" s="144"/>
      <c r="I7" s="37" t="s">
        <v>42</v>
      </c>
      <c r="J7" s="37" t="s">
        <v>43</v>
      </c>
      <c r="K7" s="37" t="s">
        <v>44</v>
      </c>
      <c r="L7" s="94" t="s">
        <v>98</v>
      </c>
      <c r="M7" s="143"/>
      <c r="N7" s="143"/>
    </row>
    <row r="8" spans="1:14" x14ac:dyDescent="0.25">
      <c r="A8" s="38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69">
        <v>11</v>
      </c>
      <c r="L8" s="38">
        <v>12</v>
      </c>
      <c r="M8" s="38">
        <v>13</v>
      </c>
      <c r="N8" s="38">
        <v>14</v>
      </c>
    </row>
    <row r="9" spans="1:14" ht="15.75" x14ac:dyDescent="0.25">
      <c r="A9" s="39"/>
      <c r="B9" s="40"/>
      <c r="C9" s="41"/>
      <c r="D9" s="41"/>
      <c r="E9" s="42"/>
      <c r="F9" s="41"/>
      <c r="G9" s="41"/>
      <c r="H9" s="43"/>
      <c r="I9" s="43"/>
      <c r="J9" s="44"/>
      <c r="K9" s="71"/>
      <c r="L9" s="44"/>
      <c r="M9" s="41"/>
      <c r="N9" s="45"/>
    </row>
    <row r="10" spans="1:14" ht="15.75" x14ac:dyDescent="0.25">
      <c r="A10" s="39"/>
      <c r="B10" s="40"/>
      <c r="C10" s="41"/>
      <c r="D10" s="41"/>
      <c r="E10" s="41"/>
      <c r="F10" s="41"/>
      <c r="G10" s="41"/>
      <c r="H10" s="43"/>
      <c r="I10" s="43"/>
      <c r="J10" s="43"/>
      <c r="K10" s="70"/>
      <c r="L10" s="43"/>
      <c r="M10" s="41"/>
      <c r="N10" s="45"/>
    </row>
    <row r="11" spans="1:14" ht="15.75" x14ac:dyDescent="0.25">
      <c r="A11" s="46"/>
      <c r="B11" s="47"/>
      <c r="C11" s="43"/>
      <c r="D11" s="43"/>
      <c r="E11" s="43"/>
      <c r="F11" s="43"/>
      <c r="G11" s="43"/>
      <c r="H11" s="43"/>
      <c r="I11" s="43"/>
      <c r="J11" s="43"/>
      <c r="K11" s="70"/>
      <c r="L11" s="43"/>
      <c r="M11" s="43"/>
      <c r="N11" s="45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workbookViewId="0">
      <selection activeCell="C20" sqref="C19:C20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4.28515625" customWidth="1"/>
    <col min="7" max="7" width="22.5703125" customWidth="1"/>
  </cols>
  <sheetData>
    <row r="1" spans="1:7" ht="15.75" x14ac:dyDescent="0.25">
      <c r="A1" s="138" t="s">
        <v>45</v>
      </c>
      <c r="B1" s="138"/>
      <c r="C1" s="138"/>
      <c r="D1" s="138"/>
      <c r="E1" s="138"/>
      <c r="F1" s="138"/>
      <c r="G1" s="138"/>
    </row>
    <row r="2" spans="1:7" ht="15.75" x14ac:dyDescent="0.25">
      <c r="A2" s="139" t="s">
        <v>46</v>
      </c>
      <c r="B2" s="139"/>
      <c r="C2" s="139"/>
      <c r="D2" s="139"/>
      <c r="E2" s="139"/>
      <c r="F2" s="139"/>
      <c r="G2" s="139"/>
    </row>
    <row r="3" spans="1:7" ht="15.75" x14ac:dyDescent="0.25">
      <c r="A3" s="48"/>
      <c r="B3" s="48"/>
      <c r="C3" s="48"/>
      <c r="D3" s="48"/>
      <c r="E3" s="48"/>
      <c r="F3" s="48"/>
      <c r="G3" s="48"/>
    </row>
    <row r="4" spans="1:7" ht="78.75" x14ac:dyDescent="0.25">
      <c r="A4" s="57" t="s">
        <v>0</v>
      </c>
      <c r="B4" s="57" t="s">
        <v>47</v>
      </c>
      <c r="C4" s="57" t="s">
        <v>35</v>
      </c>
      <c r="D4" s="57" t="s">
        <v>48</v>
      </c>
      <c r="E4" s="57" t="s">
        <v>49</v>
      </c>
      <c r="F4" s="57" t="s">
        <v>50</v>
      </c>
      <c r="G4" s="57" t="s">
        <v>51</v>
      </c>
    </row>
    <row r="5" spans="1:7" x14ac:dyDescent="0.25">
      <c r="A5" s="49">
        <v>1</v>
      </c>
      <c r="B5" s="49">
        <v>2</v>
      </c>
      <c r="C5" s="49">
        <v>3</v>
      </c>
      <c r="D5" s="49">
        <v>4</v>
      </c>
      <c r="E5" s="49">
        <v>5</v>
      </c>
      <c r="F5" s="49">
        <v>6</v>
      </c>
      <c r="G5" s="49">
        <v>7</v>
      </c>
    </row>
    <row r="6" spans="1:7" ht="15.75" x14ac:dyDescent="0.25">
      <c r="A6" s="50"/>
      <c r="B6" s="51"/>
      <c r="C6" s="52"/>
      <c r="D6" s="52"/>
      <c r="E6" s="52"/>
      <c r="F6" s="52"/>
      <c r="G6" s="54"/>
    </row>
    <row r="7" spans="1:7" ht="15.75" x14ac:dyDescent="0.25">
      <c r="A7" s="50"/>
      <c r="B7" s="51"/>
      <c r="C7" s="52"/>
      <c r="D7" s="52"/>
      <c r="E7" s="52"/>
      <c r="F7" s="52"/>
      <c r="G7" s="54"/>
    </row>
    <row r="8" spans="1:7" ht="15.75" x14ac:dyDescent="0.25">
      <c r="A8" s="55"/>
      <c r="B8" s="56"/>
      <c r="C8" s="53"/>
      <c r="D8" s="53"/>
      <c r="E8" s="53"/>
      <c r="F8" s="53"/>
      <c r="G8" s="54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Normal="100" zoomScaleSheetLayoutView="100" workbookViewId="0">
      <selection activeCell="D7" sqref="D7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38" t="s">
        <v>30</v>
      </c>
      <c r="B1" s="138"/>
      <c r="C1" s="138"/>
      <c r="D1" s="138"/>
    </row>
    <row r="2" spans="1:4" ht="15.75" x14ac:dyDescent="0.25">
      <c r="A2" s="139" t="s">
        <v>52</v>
      </c>
      <c r="B2" s="139"/>
      <c r="C2" s="139"/>
      <c r="D2" s="139"/>
    </row>
    <row r="3" spans="1:4" ht="35.25" customHeight="1" x14ac:dyDescent="0.25">
      <c r="A3" s="145" t="s">
        <v>53</v>
      </c>
      <c r="B3" s="145"/>
      <c r="C3" s="145"/>
      <c r="D3" s="145"/>
    </row>
    <row r="4" spans="1:4" ht="15.75" x14ac:dyDescent="0.25">
      <c r="A4" s="139" t="s">
        <v>54</v>
      </c>
      <c r="B4" s="139"/>
      <c r="C4" s="139"/>
      <c r="D4" s="139"/>
    </row>
    <row r="5" spans="1:4" ht="15.75" x14ac:dyDescent="0.25">
      <c r="A5" s="58"/>
      <c r="B5" s="58"/>
      <c r="C5" s="58"/>
      <c r="D5" s="58"/>
    </row>
    <row r="6" spans="1:4" ht="111" customHeight="1" x14ac:dyDescent="0.25">
      <c r="A6" s="66" t="s">
        <v>0</v>
      </c>
      <c r="B6" s="66" t="s">
        <v>55</v>
      </c>
      <c r="C6" s="66" t="s">
        <v>56</v>
      </c>
      <c r="D6" s="66" t="s">
        <v>57</v>
      </c>
    </row>
    <row r="7" spans="1:4" x14ac:dyDescent="0.25">
      <c r="A7" s="59">
        <v>1</v>
      </c>
      <c r="B7" s="59">
        <v>2</v>
      </c>
      <c r="C7" s="59">
        <v>3</v>
      </c>
      <c r="D7" s="59">
        <v>4</v>
      </c>
    </row>
    <row r="8" spans="1:4" ht="15.75" x14ac:dyDescent="0.25">
      <c r="A8" s="60"/>
      <c r="B8" s="61"/>
      <c r="C8" s="62"/>
      <c r="D8" s="62"/>
    </row>
    <row r="9" spans="1:4" ht="15.75" x14ac:dyDescent="0.25">
      <c r="A9" s="60"/>
      <c r="B9" s="61"/>
      <c r="C9" s="62"/>
      <c r="D9" s="62"/>
    </row>
    <row r="10" spans="1:4" ht="15.75" x14ac:dyDescent="0.25">
      <c r="A10" s="64"/>
      <c r="B10" s="65"/>
      <c r="C10" s="63"/>
      <c r="D10" s="63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C16" sqref="C16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38" t="s">
        <v>58</v>
      </c>
      <c r="B1" s="138"/>
      <c r="C1" s="138"/>
      <c r="D1" s="138"/>
      <c r="E1" s="138"/>
      <c r="F1" s="138"/>
      <c r="G1" s="138"/>
      <c r="H1" s="138"/>
      <c r="I1" s="138"/>
      <c r="J1" s="138"/>
    </row>
    <row r="2" spans="1:10" ht="15.75" x14ac:dyDescent="0.25">
      <c r="A2" s="139" t="s">
        <v>59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0" ht="22.5" customHeight="1" x14ac:dyDescent="0.25">
      <c r="A3" s="146" t="s">
        <v>60</v>
      </c>
      <c r="B3" s="146"/>
      <c r="C3" s="146"/>
      <c r="D3" s="146"/>
      <c r="E3" s="146"/>
      <c r="F3" s="146"/>
      <c r="G3" s="146"/>
      <c r="H3" s="146"/>
      <c r="I3" s="146"/>
      <c r="J3" s="146"/>
    </row>
    <row r="4" spans="1:10" ht="15.75" x14ac:dyDescent="0.25">
      <c r="A4" s="67"/>
      <c r="B4" s="67"/>
      <c r="C4" s="67"/>
      <c r="D4" s="67"/>
      <c r="E4" s="67"/>
      <c r="F4" s="67"/>
      <c r="G4" s="67"/>
      <c r="H4" s="67"/>
      <c r="I4" s="67"/>
      <c r="J4" s="67"/>
    </row>
    <row r="5" spans="1:10" ht="15.75" x14ac:dyDescent="0.25">
      <c r="A5" s="141" t="s">
        <v>0</v>
      </c>
      <c r="B5" s="141" t="s">
        <v>61</v>
      </c>
      <c r="C5" s="141" t="s">
        <v>62</v>
      </c>
      <c r="D5" s="141" t="s">
        <v>63</v>
      </c>
      <c r="E5" s="141" t="s">
        <v>64</v>
      </c>
      <c r="F5" s="144" t="s">
        <v>65</v>
      </c>
      <c r="G5" s="144"/>
      <c r="H5" s="144"/>
      <c r="I5" s="144"/>
      <c r="J5" s="144"/>
    </row>
    <row r="6" spans="1:10" ht="15.75" x14ac:dyDescent="0.25">
      <c r="A6" s="142"/>
      <c r="B6" s="142"/>
      <c r="C6" s="142"/>
      <c r="D6" s="142"/>
      <c r="E6" s="142"/>
      <c r="F6" s="144" t="s">
        <v>2</v>
      </c>
      <c r="G6" s="144" t="s">
        <v>3</v>
      </c>
      <c r="H6" s="144"/>
      <c r="I6" s="144"/>
      <c r="J6" s="144"/>
    </row>
    <row r="7" spans="1:10" ht="31.5" x14ac:dyDescent="0.25">
      <c r="A7" s="143"/>
      <c r="B7" s="143"/>
      <c r="C7" s="143"/>
      <c r="D7" s="143"/>
      <c r="E7" s="143"/>
      <c r="F7" s="144"/>
      <c r="G7" s="68" t="s">
        <v>66</v>
      </c>
      <c r="H7" s="68" t="s">
        <v>66</v>
      </c>
      <c r="I7" s="68" t="s">
        <v>66</v>
      </c>
      <c r="J7" s="68" t="s">
        <v>67</v>
      </c>
    </row>
    <row r="8" spans="1:10" x14ac:dyDescent="0.25">
      <c r="A8" s="69">
        <v>1</v>
      </c>
      <c r="B8" s="69">
        <v>2</v>
      </c>
      <c r="C8" s="69">
        <v>3</v>
      </c>
      <c r="D8" s="69">
        <v>4</v>
      </c>
      <c r="E8" s="69">
        <v>5</v>
      </c>
      <c r="F8" s="69">
        <v>6</v>
      </c>
      <c r="G8" s="69">
        <v>7</v>
      </c>
      <c r="H8" s="69">
        <v>8</v>
      </c>
      <c r="I8" s="69">
        <v>9</v>
      </c>
      <c r="J8" s="69">
        <v>10</v>
      </c>
    </row>
    <row r="9" spans="1:10" ht="15.75" x14ac:dyDescent="0.25">
      <c r="A9" s="72"/>
      <c r="B9" s="73"/>
      <c r="C9" s="70"/>
      <c r="D9" s="70"/>
      <c r="E9" s="71"/>
      <c r="F9" s="70"/>
      <c r="G9" s="70"/>
      <c r="H9" s="71"/>
      <c r="I9" s="71"/>
      <c r="J9" s="71"/>
    </row>
    <row r="10" spans="1:10" ht="15.75" x14ac:dyDescent="0.25">
      <c r="A10" s="72"/>
      <c r="B10" s="73"/>
      <c r="C10" s="70"/>
      <c r="D10" s="70"/>
      <c r="E10" s="70"/>
      <c r="F10" s="70"/>
      <c r="G10" s="70"/>
      <c r="H10" s="70"/>
      <c r="I10" s="70"/>
      <c r="J10" s="70"/>
    </row>
    <row r="11" spans="1:10" ht="15.75" x14ac:dyDescent="0.25">
      <c r="A11" s="72"/>
      <c r="B11" s="73"/>
      <c r="C11" s="70"/>
      <c r="D11" s="70"/>
      <c r="E11" s="70"/>
      <c r="F11" s="70"/>
      <c r="G11" s="70"/>
      <c r="H11" s="70"/>
      <c r="I11" s="70"/>
      <c r="J11" s="70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view="pageBreakPreview" zoomScale="80" zoomScaleNormal="80" zoomScaleSheetLayoutView="80" workbookViewId="0">
      <selection activeCell="J1" sqref="J1"/>
    </sheetView>
  </sheetViews>
  <sheetFormatPr defaultRowHeight="15" x14ac:dyDescent="0.25"/>
  <cols>
    <col min="1" max="1" width="10.5703125" customWidth="1"/>
    <col min="2" max="2" width="30.140625" customWidth="1"/>
    <col min="3" max="3" width="19.28515625" customWidth="1"/>
    <col min="11" max="11" width="20" customWidth="1"/>
  </cols>
  <sheetData>
    <row r="1" spans="1:11" x14ac:dyDescent="0.25">
      <c r="A1" s="74"/>
      <c r="B1" s="74"/>
      <c r="C1" s="74"/>
      <c r="D1" s="74"/>
      <c r="E1" s="74"/>
      <c r="F1" s="74"/>
      <c r="G1" s="74"/>
      <c r="H1" s="74"/>
      <c r="I1" s="74"/>
      <c r="J1" s="74"/>
      <c r="K1" s="82" t="s">
        <v>68</v>
      </c>
    </row>
    <row r="2" spans="1:11" x14ac:dyDescent="0.25">
      <c r="A2" s="148" t="s">
        <v>69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x14ac:dyDescent="0.25">
      <c r="A3" s="148"/>
      <c r="B3" s="148"/>
      <c r="C3" s="148"/>
      <c r="D3" s="148"/>
      <c r="E3" s="148"/>
      <c r="F3" s="148"/>
      <c r="G3" s="148"/>
      <c r="H3" s="148"/>
      <c r="I3" s="148"/>
      <c r="J3" s="148"/>
      <c r="K3" s="148"/>
    </row>
    <row r="4" spans="1:11" x14ac:dyDescent="0.25">
      <c r="A4" s="74"/>
      <c r="B4" s="81"/>
      <c r="C4" s="74"/>
      <c r="D4" s="74"/>
      <c r="E4" s="74"/>
      <c r="F4" s="74"/>
      <c r="G4" s="74"/>
      <c r="H4" s="74"/>
      <c r="I4" s="74"/>
      <c r="J4" s="74"/>
      <c r="K4" s="74"/>
    </row>
    <row r="5" spans="1:11" x14ac:dyDescent="0.25">
      <c r="A5" s="147" t="s">
        <v>70</v>
      </c>
      <c r="B5" s="147" t="s">
        <v>78</v>
      </c>
      <c r="C5" s="147" t="s">
        <v>71</v>
      </c>
      <c r="D5" s="147" t="s">
        <v>72</v>
      </c>
      <c r="E5" s="147"/>
      <c r="F5" s="147"/>
      <c r="G5" s="147"/>
      <c r="H5" s="147"/>
      <c r="I5" s="147"/>
      <c r="J5" s="147"/>
      <c r="K5" s="147" t="s">
        <v>73</v>
      </c>
    </row>
    <row r="6" spans="1:11" ht="103.5" customHeight="1" x14ac:dyDescent="0.25">
      <c r="A6" s="147"/>
      <c r="B6" s="147"/>
      <c r="C6" s="147"/>
      <c r="D6" s="76" t="s">
        <v>74</v>
      </c>
      <c r="E6" s="76" t="s">
        <v>75</v>
      </c>
      <c r="F6" s="76" t="s">
        <v>76</v>
      </c>
      <c r="G6" s="76" t="s">
        <v>77</v>
      </c>
      <c r="H6" s="76" t="s">
        <v>79</v>
      </c>
      <c r="I6" s="76" t="s">
        <v>80</v>
      </c>
      <c r="J6" s="76" t="s">
        <v>81</v>
      </c>
      <c r="K6" s="147"/>
    </row>
    <row r="7" spans="1:11" x14ac:dyDescent="0.25">
      <c r="A7" s="76">
        <v>1</v>
      </c>
      <c r="B7" s="76">
        <v>2</v>
      </c>
      <c r="C7" s="76">
        <v>3</v>
      </c>
      <c r="D7" s="76">
        <v>4</v>
      </c>
      <c r="E7" s="76">
        <v>5</v>
      </c>
      <c r="F7" s="76">
        <v>6</v>
      </c>
      <c r="G7" s="76">
        <v>7</v>
      </c>
      <c r="H7" s="76">
        <v>8</v>
      </c>
      <c r="I7" s="77">
        <v>9</v>
      </c>
      <c r="J7" s="76">
        <v>10</v>
      </c>
      <c r="K7" s="78">
        <v>11</v>
      </c>
    </row>
    <row r="8" spans="1:11" ht="115.5" customHeight="1" x14ac:dyDescent="0.25">
      <c r="A8" s="76">
        <v>1</v>
      </c>
      <c r="B8" s="75"/>
      <c r="C8" s="79"/>
      <c r="D8" s="79"/>
      <c r="E8" s="79"/>
      <c r="F8" s="79"/>
      <c r="G8" s="79"/>
      <c r="H8" s="79"/>
      <c r="I8" s="79"/>
      <c r="J8" s="79"/>
      <c r="K8" s="79"/>
    </row>
    <row r="9" spans="1:11" s="35" customFormat="1" ht="115.5" customHeight="1" x14ac:dyDescent="0.25">
      <c r="A9" s="83">
        <v>2</v>
      </c>
      <c r="B9" s="75"/>
      <c r="C9" s="79"/>
      <c r="D9" s="80"/>
      <c r="E9" s="80"/>
      <c r="F9" s="80"/>
      <c r="G9" s="80"/>
      <c r="H9" s="80"/>
      <c r="I9" s="80"/>
      <c r="J9" s="80"/>
      <c r="K9" s="79"/>
    </row>
  </sheetData>
  <mergeCells count="6">
    <mergeCell ref="D5:J5"/>
    <mergeCell ref="A2:K3"/>
    <mergeCell ref="K5:K6"/>
    <mergeCell ref="A5:A6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2023-11-29T07:56:09Z</dcterms:modified>
</cp:coreProperties>
</file>