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filterPrivacy="1" defaultThemeVersion="124226"/>
  <xr:revisionPtr revIDLastSave="0" documentId="13_ncr:1_{901C480A-8EDB-4BD6-AF23-7C54D21647C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P65" i="2" l="1"/>
  <c r="L65" i="2"/>
  <c r="M65" i="2"/>
  <c r="J65" i="2"/>
  <c r="I65" i="2"/>
  <c r="N65" i="2"/>
  <c r="Q65" i="2"/>
  <c r="O65" i="2"/>
  <c r="K65" i="2"/>
  <c r="E66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O71" i="2" l="1"/>
  <c r="E76" i="2"/>
  <c r="K71" i="2"/>
  <c r="E74" i="2"/>
  <c r="E73" i="2"/>
  <c r="J71" i="2"/>
  <c r="M71" i="2"/>
  <c r="I71" i="2"/>
  <c r="P71" i="2"/>
  <c r="L71" i="2"/>
  <c r="H71" i="2"/>
  <c r="E72" i="2"/>
  <c r="G71" i="2"/>
  <c r="N71" i="2"/>
  <c r="Q71" i="2"/>
  <c r="F75" i="2" l="1"/>
  <c r="E75" i="2" l="1"/>
  <c r="F71" i="2"/>
  <c r="E71" i="2" s="1"/>
  <c r="F10" i="2" l="1"/>
  <c r="F67" i="2" l="1"/>
  <c r="F8" i="2"/>
  <c r="G67" i="2"/>
  <c r="H67" i="2"/>
  <c r="F69" i="2"/>
  <c r="H69" i="2"/>
  <c r="G28" i="2"/>
  <c r="G69" i="2" l="1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5" i="2" l="1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L58" i="2"/>
  <c r="J39" i="2"/>
  <c r="M39" i="2"/>
  <c r="O39" i="2"/>
  <c r="K39" i="2"/>
  <c r="N39" i="2"/>
  <c r="Q39" i="2"/>
  <c r="L39" i="2"/>
  <c r="P39" i="2"/>
  <c r="L45" i="2"/>
  <c r="O45" i="2"/>
  <c r="N45" i="2"/>
  <c r="Q45" i="2"/>
  <c r="M45" i="2" l="1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69" i="2"/>
  <c r="E46" i="2" l="1"/>
  <c r="F59" i="2"/>
  <c r="E59" i="2" l="1"/>
  <c r="E42" i="2"/>
  <c r="E43" i="2"/>
  <c r="E44" i="2"/>
  <c r="E67" i="2" l="1"/>
  <c r="E70" i="2"/>
  <c r="E68" i="2"/>
  <c r="H39" i="2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H45" i="2"/>
  <c r="E45" i="2" s="1"/>
  <c r="E62" i="2" l="1"/>
  <c r="H58" i="2"/>
  <c r="E58" i="2" s="1"/>
</calcChain>
</file>

<file path=xl/sharedStrings.xml><?xml version="1.0" encoding="utf-8"?>
<sst xmlns="http://schemas.openxmlformats.org/spreadsheetml/2006/main" count="95" uniqueCount="31">
  <si>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</si>
  <si>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</si>
  <si>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</si>
  <si>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</si>
  <si>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</si>
  <si>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</si>
  <si>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</si>
  <si>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</si>
  <si>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</si>
  <si>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</si>
  <si>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</si>
  <si>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</si>
  <si>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</si>
  <si>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</si>
  <si>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</si>
  <si>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</si>
  <si>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</si>
  <si>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</si>
  <si>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</si>
  <si>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</si>
  <si>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</si>
  <si>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</si>
  <si>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</si>
  <si>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Соисполнитель/  МКУ "Служба ЖКХ и благоустройства"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</si>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</sst>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#,##0.00000_ ;\-#,##0.00000\ "/>
    <numFmt numFmtId="173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73" fontId="2" fillId="0" borderId="0" xfId="0" applyNumberFormat="1" applyFont="1" applyAlignment="1">
      <alignment vertical="top"/>
    </xf>
    <xf numFmtId="173" fontId="1" fillId="0" borderId="0" xfId="0" applyNumberFormat="1" applyFont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2"/>
  <sheetViews>
    <sheetView tabSelected="1" view="pageBreakPreview" zoomScale="70" zoomScaleNormal="70" zoomScaleSheetLayoutView="70" workbookViewId="0">
      <pane ySplit="6" topLeftCell="A42" activePane="bottomLeft" state="frozen"/>
      <selection pane="bottomLeft" activeCell="G50" sqref="G50"/>
    </sheetView>
  </sheetViews>
  <sheetFormatPr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1.85546875" style="3" customWidth="1"/>
    <col min="7" max="7" width="22.42578125" style="3" bestFit="1" customWidth="1"/>
    <col min="8" max="9" width="22.5703125" style="3" bestFit="1" customWidth="1"/>
    <col min="10" max="12" width="22.5703125" style="4" bestFit="1" customWidth="1"/>
    <col min="13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89" t="s">
        <v>1</v>
      </c>
      <c r="B1" s="89"/>
      <c r="C1" s="89"/>
      <c r="D1" s="89"/>
      <c r="E1" s="89"/>
      <c r="F1" s="89"/>
      <c r="G1" s="89"/>
      <c r="H1" s="89"/>
      <c r="I1" s="89"/>
    </row>
    <row r="2" spans="1:17" x14ac:dyDescent="0.25">
      <c r="A2" s="1"/>
      <c r="F2" s="5"/>
      <c r="G2" s="5"/>
      <c r="H2" s="5"/>
    </row>
    <row r="3" spans="1:17" ht="15" customHeight="1" x14ac:dyDescent="0.25">
      <c r="A3" s="90" t="s">
        <v>0</v>
      </c>
      <c r="B3" s="90" t="s">
        <v>9</v>
      </c>
      <c r="C3" s="90" t="s">
        <v>2</v>
      </c>
      <c r="D3" s="90" t="s">
        <v>10</v>
      </c>
      <c r="E3" s="29" t="s">
        <v>11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1"/>
    </row>
    <row r="4" spans="1:17" x14ac:dyDescent="0.25">
      <c r="A4" s="91"/>
      <c r="B4" s="91"/>
      <c r="C4" s="91"/>
      <c r="D4" s="91"/>
      <c r="E4" s="45" t="s">
        <v>3</v>
      </c>
      <c r="F4" s="45" t="s">
        <v>4</v>
      </c>
      <c r="G4" s="45"/>
      <c r="H4" s="45"/>
      <c r="I4" s="45"/>
      <c r="J4" s="6"/>
      <c r="K4" s="6"/>
      <c r="L4" s="6"/>
      <c r="M4" s="7"/>
      <c r="N4" s="7"/>
      <c r="O4" s="7"/>
      <c r="P4" s="7"/>
      <c r="Q4" s="7"/>
    </row>
    <row r="5" spans="1:17" x14ac:dyDescent="0.25">
      <c r="A5" s="92"/>
      <c r="B5" s="92"/>
      <c r="C5" s="92"/>
      <c r="D5" s="92"/>
      <c r="E5" s="45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2" t="s">
        <v>21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4"/>
    </row>
    <row r="8" spans="1:17" x14ac:dyDescent="0.25">
      <c r="A8" s="42" t="s">
        <v>17</v>
      </c>
      <c r="B8" s="39" t="s">
        <v>29</v>
      </c>
      <c r="C8" s="94" t="s">
        <v>27</v>
      </c>
      <c r="D8" s="11" t="s">
        <v>3</v>
      </c>
      <c r="E8" s="12">
        <f>SUM(F8:Q8)</f>
        <v>604394.93662000005</v>
      </c>
      <c r="F8" s="12">
        <f>SUM(F9:F13)</f>
        <v>48149.910350000006</v>
      </c>
      <c r="G8" s="12">
        <f>SUM(G9:G13)</f>
        <v>51114.696230000001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3"/>
      <c r="B9" s="40"/>
      <c r="C9" s="94"/>
      <c r="D9" s="13" t="s">
        <v>26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3"/>
      <c r="B10" s="40"/>
      <c r="C10" s="94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3"/>
      <c r="B11" s="40"/>
      <c r="C11" s="94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3"/>
      <c r="B12" s="40"/>
      <c r="C12" s="94"/>
      <c r="D12" s="13" t="s">
        <v>19</v>
      </c>
      <c r="E12" s="14">
        <f t="shared" si="1"/>
        <v>593211.01783999999</v>
      </c>
      <c r="F12" s="15">
        <f>44851.62559-225+719.596+20+924+300+30+300+1216.06704</f>
        <v>48136.288630000003</v>
      </c>
      <c r="G12" s="15">
        <v>39972.729209999998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3"/>
      <c r="B13" s="40"/>
      <c r="C13" s="94"/>
      <c r="D13" s="13" t="s">
        <v>7</v>
      </c>
      <c r="E13" s="14">
        <f t="shared" si="1"/>
        <v>11127.802</v>
      </c>
      <c r="F13" s="15">
        <f>2465-2465</f>
        <v>0</v>
      </c>
      <c r="G13" s="15">
        <v>11127.802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3"/>
      <c r="B14" s="40"/>
      <c r="C14" s="94" t="s">
        <v>20</v>
      </c>
      <c r="D14" s="11" t="s">
        <v>3</v>
      </c>
      <c r="E14" s="12">
        <f>SUM(F14:Q14)</f>
        <v>690189.20821000007</v>
      </c>
      <c r="F14" s="12">
        <f>SUM(F15:F19)</f>
        <v>53330.825829999994</v>
      </c>
      <c r="G14" s="12">
        <f t="shared" ref="G14:Q14" si="2">SUM(G15:G19)</f>
        <v>58333.382380000003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3"/>
      <c r="B15" s="40"/>
      <c r="C15" s="94"/>
      <c r="D15" s="13" t="s">
        <v>26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3"/>
      <c r="B16" s="40"/>
      <c r="C16" s="94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3"/>
      <c r="B17" s="40"/>
      <c r="C17" s="94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3"/>
      <c r="B18" s="40"/>
      <c r="C18" s="94"/>
      <c r="D18" s="13" t="s">
        <v>19</v>
      </c>
      <c r="E18" s="14">
        <f t="shared" si="3"/>
        <v>683149.20821000007</v>
      </c>
      <c r="F18" s="14">
        <f>49719.901+1316.31403+25+1929.39466+529+10-1111+176.46765+1000+485.80675-526.52019-223.53807</f>
        <v>53330.825829999994</v>
      </c>
      <c r="G18" s="15">
        <v>51293.382380000003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44"/>
      <c r="B19" s="41"/>
      <c r="C19" s="94"/>
      <c r="D19" s="13" t="s">
        <v>7</v>
      </c>
      <c r="E19" s="14">
        <f t="shared" si="3"/>
        <v>7040</v>
      </c>
      <c r="F19" s="14">
        <f>5500-5500</f>
        <v>0</v>
      </c>
      <c r="G19" s="15">
        <v>7040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2" t="s">
        <v>16</v>
      </c>
      <c r="B20" s="39" t="s">
        <v>24</v>
      </c>
      <c r="C20" s="39" t="s">
        <v>27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3"/>
      <c r="B21" s="40"/>
      <c r="C21" s="40"/>
      <c r="D21" s="13" t="s">
        <v>26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3"/>
      <c r="B22" s="40"/>
      <c r="C22" s="40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3"/>
      <c r="B23" s="40"/>
      <c r="C23" s="40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3"/>
      <c r="B24" s="40"/>
      <c r="C24" s="40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3"/>
      <c r="B25" s="40"/>
      <c r="C25" s="41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6" t="s">
        <v>13</v>
      </c>
      <c r="B26" s="47"/>
      <c r="C26" s="48"/>
      <c r="D26" s="11" t="s">
        <v>3</v>
      </c>
      <c r="E26" s="12">
        <f>SUM(F26:Q26)</f>
        <v>1297574.72483</v>
      </c>
      <c r="F26" s="12">
        <f>SUM(F27:F31)</f>
        <v>102537.51617999999</v>
      </c>
      <c r="G26" s="12">
        <f t="shared" ref="G26:Q26" si="6">SUM(G27:G31)</f>
        <v>110092.67861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49"/>
      <c r="B27" s="50"/>
      <c r="C27" s="51"/>
      <c r="D27" s="18" t="s">
        <v>26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49"/>
      <c r="B28" s="50"/>
      <c r="C28" s="51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49"/>
      <c r="B29" s="50"/>
      <c r="C29" s="51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49"/>
      <c r="B30" s="50"/>
      <c r="C30" s="51"/>
      <c r="D30" s="18" t="s">
        <v>19</v>
      </c>
      <c r="E30" s="16">
        <f t="shared" si="9"/>
        <v>1276833.9560499999</v>
      </c>
      <c r="F30" s="16">
        <f>F12+F18+F24</f>
        <v>101940.84445999999</v>
      </c>
      <c r="G30" s="16">
        <f>G12+G18+G24</f>
        <v>91266.11159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2"/>
      <c r="B31" s="53"/>
      <c r="C31" s="54"/>
      <c r="D31" s="18" t="s">
        <v>7</v>
      </c>
      <c r="E31" s="16">
        <f>SUM(F31:Q31)</f>
        <v>18167.802</v>
      </c>
      <c r="F31" s="16">
        <f>F13+F19+F25</f>
        <v>0</v>
      </c>
      <c r="G31" s="16">
        <f>G13+G19+G25</f>
        <v>18167.802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5" t="s">
        <v>22</v>
      </c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7"/>
    </row>
    <row r="33" spans="1:20" ht="21.75" customHeight="1" x14ac:dyDescent="0.25">
      <c r="A33" s="95" t="s">
        <v>17</v>
      </c>
      <c r="B33" s="94" t="s">
        <v>25</v>
      </c>
      <c r="C33" s="38" t="s">
        <v>28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5"/>
      <c r="B34" s="94"/>
      <c r="C34" s="38"/>
      <c r="D34" s="13" t="s">
        <v>26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5"/>
      <c r="B35" s="94"/>
      <c r="C35" s="3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5"/>
      <c r="B36" s="94"/>
      <c r="C36" s="3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5"/>
      <c r="B37" s="94"/>
      <c r="C37" s="38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5"/>
      <c r="B38" s="94"/>
      <c r="C38" s="3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3"/>
      <c r="B39" s="74" t="s">
        <v>14</v>
      </c>
      <c r="C39" s="75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3"/>
      <c r="B40" s="76"/>
      <c r="C40" s="77"/>
      <c r="D40" s="18" t="s">
        <v>26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3"/>
      <c r="B41" s="76"/>
      <c r="C41" s="77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3"/>
      <c r="B42" s="76"/>
      <c r="C42" s="77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3"/>
      <c r="B43" s="76"/>
      <c r="C43" s="77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3"/>
      <c r="B44" s="78"/>
      <c r="C44" s="79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6" t="s">
        <v>5</v>
      </c>
      <c r="B45" s="57"/>
      <c r="C45" s="58"/>
      <c r="D45" s="11" t="s">
        <v>3</v>
      </c>
      <c r="E45" s="20">
        <f>SUM(F45:Q45)</f>
        <v>1299913.72483</v>
      </c>
      <c r="F45" s="20">
        <f>SUM(F46:F50)</f>
        <v>102726.51617999999</v>
      </c>
      <c r="G45" s="20">
        <f t="shared" ref="G45:J45" si="28">SUM(G46:G50)</f>
        <v>110242.67861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99">
        <v>1279110.4560499999</v>
      </c>
      <c r="S45" s="23"/>
      <c r="T45" s="23"/>
    </row>
    <row r="46" spans="1:20" s="10" customFormat="1" x14ac:dyDescent="0.25">
      <c r="A46" s="59"/>
      <c r="B46" s="60"/>
      <c r="C46" s="61"/>
      <c r="D46" s="18" t="s">
        <v>26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99">
        <v>102067.34445999999</v>
      </c>
      <c r="S46" s="23"/>
      <c r="T46" s="23"/>
    </row>
    <row r="47" spans="1:20" s="10" customFormat="1" ht="33" x14ac:dyDescent="0.25">
      <c r="A47" s="59"/>
      <c r="B47" s="60"/>
      <c r="C47" s="61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99">
        <v>91416.11159</v>
      </c>
    </row>
    <row r="48" spans="1:20" s="10" customFormat="1" x14ac:dyDescent="0.25">
      <c r="A48" s="59"/>
      <c r="B48" s="60"/>
      <c r="C48" s="61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99">
        <v>108857</v>
      </c>
    </row>
    <row r="49" spans="1:18" s="10" customFormat="1" ht="33" x14ac:dyDescent="0.25">
      <c r="A49" s="59"/>
      <c r="B49" s="60"/>
      <c r="C49" s="61"/>
      <c r="D49" s="18" t="s">
        <v>19</v>
      </c>
      <c r="E49" s="22">
        <f t="shared" si="31"/>
        <v>1279110.4560499999</v>
      </c>
      <c r="F49" s="22">
        <f>F30+F43</f>
        <v>102067.34445999999</v>
      </c>
      <c r="G49" s="22">
        <f t="shared" ref="G49:Q49" si="34">G30+G43</f>
        <v>91416.11159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99">
        <v>108530</v>
      </c>
    </row>
    <row r="50" spans="1:18" s="10" customFormat="1" x14ac:dyDescent="0.25">
      <c r="A50" s="62"/>
      <c r="B50" s="63"/>
      <c r="C50" s="64"/>
      <c r="D50" s="18" t="s">
        <v>7</v>
      </c>
      <c r="E50" s="22">
        <f t="shared" si="31"/>
        <v>18167.802</v>
      </c>
      <c r="F50" s="22">
        <f>F31+F44</f>
        <v>0</v>
      </c>
      <c r="G50" s="22">
        <f>G31+G44</f>
        <v>18167.802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99">
        <v>108530</v>
      </c>
    </row>
    <row r="51" spans="1:18" x14ac:dyDescent="0.25">
      <c r="A51" s="96" t="s">
        <v>6</v>
      </c>
      <c r="B51" s="97"/>
      <c r="C51" s="97"/>
      <c r="D51" s="97"/>
      <c r="E51" s="97"/>
      <c r="F51" s="97"/>
      <c r="G51" s="97"/>
      <c r="H51" s="97"/>
      <c r="I51" s="98"/>
      <c r="R51" s="100">
        <v>108530</v>
      </c>
    </row>
    <row r="52" spans="1:18" x14ac:dyDescent="0.25">
      <c r="A52" s="65" t="s">
        <v>15</v>
      </c>
      <c r="B52" s="66"/>
      <c r="C52" s="67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100">
        <v>108530</v>
      </c>
    </row>
    <row r="53" spans="1:18" ht="24" customHeight="1" x14ac:dyDescent="0.25">
      <c r="A53" s="68"/>
      <c r="B53" s="69"/>
      <c r="C53" s="70"/>
      <c r="D53" s="13" t="s">
        <v>26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100">
        <v>108530</v>
      </c>
    </row>
    <row r="54" spans="1:18" ht="24" customHeight="1" x14ac:dyDescent="0.25">
      <c r="A54" s="68"/>
      <c r="B54" s="69"/>
      <c r="C54" s="70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100">
        <v>108530</v>
      </c>
    </row>
    <row r="55" spans="1:18" ht="24" customHeight="1" x14ac:dyDescent="0.25">
      <c r="A55" s="68"/>
      <c r="B55" s="69"/>
      <c r="C55" s="70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100">
        <v>108530</v>
      </c>
    </row>
    <row r="56" spans="1:18" ht="36.75" customHeight="1" x14ac:dyDescent="0.25">
      <c r="A56" s="68"/>
      <c r="B56" s="69"/>
      <c r="C56" s="70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100">
        <v>108530</v>
      </c>
    </row>
    <row r="57" spans="1:18" ht="24" customHeight="1" x14ac:dyDescent="0.25">
      <c r="A57" s="71"/>
      <c r="B57" s="72"/>
      <c r="C57" s="73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100">
        <v>108530</v>
      </c>
    </row>
    <row r="58" spans="1:18" ht="24" customHeight="1" x14ac:dyDescent="0.25">
      <c r="A58" s="65" t="s">
        <v>8</v>
      </c>
      <c r="B58" s="66"/>
      <c r="C58" s="67"/>
      <c r="D58" s="11" t="s">
        <v>3</v>
      </c>
      <c r="E58" s="20">
        <f>SUM(F58:Q58)</f>
        <v>1299913.72483</v>
      </c>
      <c r="F58" s="20">
        <f>SUM(F59:F63)</f>
        <v>102726.51617999999</v>
      </c>
      <c r="G58" s="20">
        <f t="shared" ref="G58:Q58" si="39">SUM(G59:G63)</f>
        <v>110242.67861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68"/>
      <c r="B59" s="69"/>
      <c r="C59" s="70"/>
      <c r="D59" s="13" t="s">
        <v>26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68"/>
      <c r="B60" s="69"/>
      <c r="C60" s="70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68"/>
      <c r="B61" s="69"/>
      <c r="C61" s="70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68"/>
      <c r="B62" s="69"/>
      <c r="C62" s="70"/>
      <c r="D62" s="13" t="s">
        <v>19</v>
      </c>
      <c r="E62" s="21">
        <f t="shared" si="40"/>
        <v>1279110.4560499999</v>
      </c>
      <c r="F62" s="25">
        <f t="shared" ref="F62:Q62" si="44">F49-F56</f>
        <v>102067.34445999999</v>
      </c>
      <c r="G62" s="25">
        <f t="shared" si="44"/>
        <v>91416.11159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1"/>
      <c r="B63" s="72"/>
      <c r="C63" s="73"/>
      <c r="D63" s="13" t="s">
        <v>7</v>
      </c>
      <c r="E63" s="21">
        <f t="shared" si="40"/>
        <v>18167.802</v>
      </c>
      <c r="F63" s="25">
        <f t="shared" ref="F63:Q63" si="45">F50-F57</f>
        <v>0</v>
      </c>
      <c r="G63" s="25">
        <f t="shared" si="45"/>
        <v>18167.802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5" t="s">
        <v>6</v>
      </c>
      <c r="B64" s="55"/>
      <c r="C64" s="55"/>
      <c r="D64" s="55"/>
      <c r="E64" s="55"/>
      <c r="F64" s="55"/>
      <c r="G64" s="55"/>
      <c r="H64" s="55"/>
      <c r="I64" s="55"/>
      <c r="J64" s="26"/>
      <c r="K64" s="26"/>
    </row>
    <row r="65" spans="1:17" ht="24" customHeight="1" x14ac:dyDescent="0.25">
      <c r="A65" s="65" t="s">
        <v>30</v>
      </c>
      <c r="B65" s="66"/>
      <c r="C65" s="67"/>
      <c r="D65" s="11" t="s">
        <v>3</v>
      </c>
      <c r="E65" s="20">
        <f>SUM(F65:Q65)</f>
        <v>609724.51662000001</v>
      </c>
      <c r="F65" s="20">
        <f>SUM(F66:F70)</f>
        <v>49395.690350000004</v>
      </c>
      <c r="G65" s="20">
        <f t="shared" ref="G65:Q65" si="46">SUM(G66:G70)</f>
        <v>51909.296229999993</v>
      </c>
      <c r="H65" s="20">
        <f t="shared" si="46"/>
        <v>51213.265019999999</v>
      </c>
      <c r="I65" s="20">
        <f t="shared" si="46"/>
        <v>51386.265019999999</v>
      </c>
      <c r="J65" s="20">
        <f t="shared" si="46"/>
        <v>50727.5</v>
      </c>
      <c r="K65" s="20">
        <f t="shared" si="46"/>
        <v>50727.5</v>
      </c>
      <c r="L65" s="20">
        <f t="shared" si="46"/>
        <v>50727.5</v>
      </c>
      <c r="M65" s="20">
        <f t="shared" si="46"/>
        <v>50727.5</v>
      </c>
      <c r="N65" s="20">
        <f t="shared" si="46"/>
        <v>50727.5</v>
      </c>
      <c r="O65" s="20">
        <f t="shared" si="46"/>
        <v>50727.5</v>
      </c>
      <c r="P65" s="20">
        <f t="shared" si="46"/>
        <v>50727.5</v>
      </c>
      <c r="Q65" s="20">
        <f t="shared" si="46"/>
        <v>50727.5</v>
      </c>
    </row>
    <row r="66" spans="1:17" ht="24" customHeight="1" x14ac:dyDescent="0.25">
      <c r="A66" s="68"/>
      <c r="B66" s="69"/>
      <c r="C66" s="70"/>
      <c r="D66" s="13" t="s">
        <v>26</v>
      </c>
      <c r="E66" s="21">
        <f>SUM(F66:Q66)</f>
        <v>1954.29</v>
      </c>
      <c r="F66" s="21">
        <f>F9+F21+F34</f>
        <v>409.29</v>
      </c>
      <c r="G66" s="21">
        <f t="shared" ref="G66:Q66" si="47">G9+G21+G34</f>
        <v>515</v>
      </c>
      <c r="H66" s="21">
        <f t="shared" si="47"/>
        <v>515</v>
      </c>
      <c r="I66" s="21">
        <f t="shared" si="47"/>
        <v>515</v>
      </c>
      <c r="J66" s="21">
        <f t="shared" si="47"/>
        <v>0</v>
      </c>
      <c r="K66" s="21">
        <f t="shared" si="47"/>
        <v>0</v>
      </c>
      <c r="L66" s="21">
        <f t="shared" si="47"/>
        <v>0</v>
      </c>
      <c r="M66" s="21">
        <f t="shared" si="47"/>
        <v>0</v>
      </c>
      <c r="N66" s="21">
        <f t="shared" si="47"/>
        <v>0</v>
      </c>
      <c r="O66" s="21">
        <f t="shared" si="47"/>
        <v>0</v>
      </c>
      <c r="P66" s="21">
        <f t="shared" si="47"/>
        <v>0</v>
      </c>
      <c r="Q66" s="21">
        <f t="shared" si="47"/>
        <v>0</v>
      </c>
    </row>
    <row r="67" spans="1:17" ht="24" customHeight="1" x14ac:dyDescent="0.25">
      <c r="A67" s="68"/>
      <c r="B67" s="69"/>
      <c r="C67" s="70"/>
      <c r="D67" s="13" t="s">
        <v>12</v>
      </c>
      <c r="E67" s="21">
        <f t="shared" ref="E67:E70" si="48">SUM(F67:Q67)</f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68"/>
      <c r="B68" s="69"/>
      <c r="C68" s="70"/>
      <c r="D68" s="13" t="s">
        <v>18</v>
      </c>
      <c r="E68" s="21">
        <f t="shared" si="48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68"/>
      <c r="B69" s="69"/>
      <c r="C69" s="70"/>
      <c r="D69" s="13" t="s">
        <v>19</v>
      </c>
      <c r="E69" s="21">
        <f t="shared" si="48"/>
        <v>595961.24783999997</v>
      </c>
      <c r="F69" s="21">
        <f t="shared" ref="F69:Q69" si="51">F12+F24+F37</f>
        <v>48736.518630000006</v>
      </c>
      <c r="G69" s="21">
        <f t="shared" si="51"/>
        <v>40122.729209999998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1"/>
      <c r="B70" s="72"/>
      <c r="C70" s="73"/>
      <c r="D70" s="13" t="s">
        <v>7</v>
      </c>
      <c r="E70" s="21">
        <f t="shared" si="48"/>
        <v>11127.802</v>
      </c>
      <c r="F70" s="21">
        <f t="shared" ref="F70:Q70" si="52">F13+F25+F38</f>
        <v>0</v>
      </c>
      <c r="G70" s="21">
        <f t="shared" si="52"/>
        <v>11127.802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0" t="s">
        <v>23</v>
      </c>
      <c r="B71" s="81"/>
      <c r="C71" s="82"/>
      <c r="D71" s="11" t="s">
        <v>3</v>
      </c>
      <c r="E71" s="20">
        <f>SUM(F71:Q71)</f>
        <v>690189.20821000007</v>
      </c>
      <c r="F71" s="20">
        <f>SUM(F72:F76)</f>
        <v>53330.825829999994</v>
      </c>
      <c r="G71" s="20">
        <f t="shared" ref="G71:Q71" si="53">SUM(G72:G76)</f>
        <v>58333.382380000003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3"/>
      <c r="B72" s="84"/>
      <c r="C72" s="85"/>
      <c r="D72" s="13" t="s">
        <v>26</v>
      </c>
      <c r="E72" s="21">
        <f>SUM(F72:I72)</f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3"/>
      <c r="B73" s="84"/>
      <c r="C73" s="85"/>
      <c r="D73" s="13" t="s">
        <v>12</v>
      </c>
      <c r="E73" s="21">
        <f>SUM(F73:I73)</f>
        <v>0</v>
      </c>
      <c r="F73" s="25">
        <f>F2</f>
        <v>0</v>
      </c>
      <c r="G73" s="25">
        <f t="shared" ref="G73:Q73" si="55">G16</f>
        <v>0</v>
      </c>
      <c r="H73" s="25">
        <f t="shared" si="55"/>
        <v>0</v>
      </c>
      <c r="I73" s="25">
        <f t="shared" si="55"/>
        <v>0</v>
      </c>
      <c r="J73" s="25">
        <f t="shared" si="55"/>
        <v>0</v>
      </c>
      <c r="K73" s="25">
        <f t="shared" si="55"/>
        <v>0</v>
      </c>
      <c r="L73" s="25">
        <f t="shared" si="55"/>
        <v>0</v>
      </c>
      <c r="M73" s="25">
        <f t="shared" si="55"/>
        <v>0</v>
      </c>
      <c r="N73" s="25">
        <f t="shared" si="55"/>
        <v>0</v>
      </c>
      <c r="O73" s="25">
        <f t="shared" si="55"/>
        <v>0</v>
      </c>
      <c r="P73" s="25">
        <f t="shared" si="55"/>
        <v>0</v>
      </c>
      <c r="Q73" s="25">
        <f t="shared" si="55"/>
        <v>0</v>
      </c>
    </row>
    <row r="74" spans="1:17" ht="24" customHeight="1" x14ac:dyDescent="0.25">
      <c r="A74" s="83"/>
      <c r="B74" s="84"/>
      <c r="C74" s="85"/>
      <c r="D74" s="13" t="s">
        <v>18</v>
      </c>
      <c r="E74" s="21">
        <f>SUM(F74:I74)</f>
        <v>0</v>
      </c>
      <c r="F74" s="25">
        <f t="shared" ref="F74:Q74" si="56">F17</f>
        <v>0</v>
      </c>
      <c r="G74" s="25">
        <f t="shared" si="56"/>
        <v>0</v>
      </c>
      <c r="H74" s="25">
        <f t="shared" si="56"/>
        <v>0</v>
      </c>
      <c r="I74" s="25">
        <f t="shared" si="56"/>
        <v>0</v>
      </c>
      <c r="J74" s="25">
        <f t="shared" si="56"/>
        <v>0</v>
      </c>
      <c r="K74" s="25">
        <f t="shared" si="56"/>
        <v>0</v>
      </c>
      <c r="L74" s="25">
        <f t="shared" si="56"/>
        <v>0</v>
      </c>
      <c r="M74" s="25">
        <f t="shared" si="56"/>
        <v>0</v>
      </c>
      <c r="N74" s="25">
        <f t="shared" si="56"/>
        <v>0</v>
      </c>
      <c r="O74" s="25">
        <f t="shared" si="56"/>
        <v>0</v>
      </c>
      <c r="P74" s="25">
        <f t="shared" si="56"/>
        <v>0</v>
      </c>
      <c r="Q74" s="25">
        <f t="shared" si="56"/>
        <v>0</v>
      </c>
    </row>
    <row r="75" spans="1:17" ht="36.75" customHeight="1" x14ac:dyDescent="0.25">
      <c r="A75" s="83"/>
      <c r="B75" s="84"/>
      <c r="C75" s="85"/>
      <c r="D75" s="13" t="s">
        <v>19</v>
      </c>
      <c r="E75" s="21">
        <f>SUM(F75:I75)</f>
        <v>220729.20821000001</v>
      </c>
      <c r="F75" s="25">
        <f t="shared" ref="F75:Q75" si="57">F18</f>
        <v>53330.825829999994</v>
      </c>
      <c r="G75" s="25">
        <f t="shared" si="57"/>
        <v>51293.382380000003</v>
      </c>
      <c r="H75" s="25">
        <f t="shared" si="57"/>
        <v>58302.5</v>
      </c>
      <c r="I75" s="25">
        <f t="shared" si="57"/>
        <v>57802.5</v>
      </c>
      <c r="J75" s="25">
        <f t="shared" si="57"/>
        <v>57802.5</v>
      </c>
      <c r="K75" s="25">
        <f t="shared" si="57"/>
        <v>57802.5</v>
      </c>
      <c r="L75" s="25">
        <f t="shared" si="57"/>
        <v>57802.5</v>
      </c>
      <c r="M75" s="25">
        <f t="shared" si="57"/>
        <v>57802.5</v>
      </c>
      <c r="N75" s="25">
        <f t="shared" si="57"/>
        <v>57802.5</v>
      </c>
      <c r="O75" s="25">
        <f t="shared" si="57"/>
        <v>57802.5</v>
      </c>
      <c r="P75" s="25">
        <f t="shared" si="57"/>
        <v>57802.5</v>
      </c>
      <c r="Q75" s="25">
        <f t="shared" si="57"/>
        <v>57802.5</v>
      </c>
    </row>
    <row r="76" spans="1:17" ht="24" customHeight="1" x14ac:dyDescent="0.25">
      <c r="A76" s="86"/>
      <c r="B76" s="87"/>
      <c r="C76" s="88"/>
      <c r="D76" s="13" t="s">
        <v>7</v>
      </c>
      <c r="E76" s="21">
        <f>SUM(F76:I76)</f>
        <v>7040</v>
      </c>
      <c r="F76" s="25">
        <f t="shared" ref="F76:Q76" si="58">F19</f>
        <v>0</v>
      </c>
      <c r="G76" s="25">
        <f t="shared" si="58"/>
        <v>7040</v>
      </c>
      <c r="H76" s="25">
        <f t="shared" si="58"/>
        <v>0</v>
      </c>
      <c r="I76" s="25">
        <f t="shared" si="58"/>
        <v>0</v>
      </c>
      <c r="J76" s="25">
        <f t="shared" si="58"/>
        <v>0</v>
      </c>
      <c r="K76" s="25">
        <f t="shared" si="58"/>
        <v>0</v>
      </c>
      <c r="L76" s="25">
        <f t="shared" si="58"/>
        <v>0</v>
      </c>
      <c r="M76" s="25">
        <f t="shared" si="58"/>
        <v>0</v>
      </c>
      <c r="N76" s="25">
        <f t="shared" si="58"/>
        <v>0</v>
      </c>
      <c r="O76" s="25">
        <f t="shared" si="58"/>
        <v>0</v>
      </c>
      <c r="P76" s="25">
        <f t="shared" si="58"/>
        <v>0</v>
      </c>
      <c r="Q76" s="25">
        <f t="shared" si="58"/>
        <v>0</v>
      </c>
    </row>
    <row r="77" spans="1:17" x14ac:dyDescent="0.25">
      <c r="E77" s="27"/>
      <c r="F77" s="27"/>
      <c r="G77" s="27"/>
      <c r="H77" s="27"/>
      <c r="I77" s="27"/>
    </row>
    <row r="78" spans="1:17" x14ac:dyDescent="0.25">
      <c r="E78" s="27"/>
      <c r="F78" s="27"/>
      <c r="G78" s="27"/>
      <c r="H78" s="27"/>
      <c r="I78" s="27"/>
    </row>
    <row r="79" spans="1:17" x14ac:dyDescent="0.25">
      <c r="E79" s="28"/>
      <c r="F79" s="27"/>
      <c r="G79" s="27"/>
      <c r="H79" s="27"/>
      <c r="I79" s="27"/>
    </row>
    <row r="80" spans="1:17" x14ac:dyDescent="0.25">
      <c r="E80" s="28"/>
      <c r="F80" s="25"/>
      <c r="G80" s="27"/>
      <c r="H80" s="27"/>
      <c r="I80" s="27"/>
    </row>
    <row r="81" spans="9:9" x14ac:dyDescent="0.25">
      <c r="I81" s="27"/>
    </row>
    <row r="82" spans="9:9" x14ac:dyDescent="0.25">
      <c r="I82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5" fitToHeight="2" orientation="landscape" r:id="rId1"/>
  <rowBreaks count="1" manualBreakCount="1">
    <brk id="64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2019-12-23T06:50:43Z</dcterms:modified>
</cp:coreProperties>
</file>