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 defaultThemeVersion="124226"/>
  <xr:revisionPtr revIDLastSave="0" documentId="13_ncr:1_{4D2DEC52-470B-4C6B-A398-A39C1E010B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3" l="1"/>
  <c r="J17" i="3"/>
  <c r="M12" i="3" l="1"/>
  <c r="J19" i="3" l="1"/>
  <c r="I19" i="1" l="1"/>
  <c r="J15" i="3" l="1"/>
  <c r="J12" i="3" l="1"/>
  <c r="J13" i="3" l="1"/>
  <c r="I17" i="3" l="1"/>
  <c r="K12" i="3" l="1"/>
  <c r="L12" i="3"/>
  <c r="L13" i="3"/>
  <c r="K13" i="3"/>
  <c r="F11" i="1" l="1"/>
  <c r="E11" i="1"/>
  <c r="I16" i="3" l="1"/>
  <c r="I18" i="3"/>
  <c r="I15" i="3" l="1"/>
  <c r="I11" i="3"/>
  <c r="I12" i="3" l="1"/>
  <c r="H17" i="3" l="1"/>
  <c r="H18" i="3"/>
  <c r="H19" i="3"/>
  <c r="H20" i="3"/>
  <c r="H16" i="3"/>
  <c r="K15" i="3"/>
  <c r="L15" i="3"/>
  <c r="M15" i="3"/>
  <c r="H12" i="3"/>
  <c r="I12" i="1" l="1"/>
  <c r="H12" i="1" l="1"/>
  <c r="G12" i="1"/>
  <c r="F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1" i="3" l="1"/>
  <c r="H10" i="3"/>
  <c r="I13" i="3"/>
  <c r="J14" i="3"/>
  <c r="J9" i="3" s="1"/>
  <c r="K14" i="3"/>
  <c r="L14" i="3"/>
  <c r="M14" i="3"/>
  <c r="M9" i="3" l="1"/>
  <c r="H14" i="3"/>
  <c r="K9" i="3"/>
  <c r="L9" i="3"/>
  <c r="I9" i="3"/>
  <c r="H13" i="3"/>
  <c r="H9" i="3" l="1"/>
  <c r="H15" i="3"/>
</calcChain>
</file>

<file path=xl/sharedStrings.xml><?xml version="1.0" encoding="utf-8"?>
<sst xmlns="http://schemas.openxmlformats.org/spreadsheetml/2006/main" count="402" uniqueCount="176">
  <si>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</si>
  <si>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</si>
  <si>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</si>
  <si>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</si>
  <si>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</si>
  <si>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</si>
  <si>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</si>
  <si>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</si>
  <si>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</si>
  <si>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</si>
  <si>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</si>
  <si>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</si>
  <si>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</si>
  <si>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</si>
  <si>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</si>
  <si>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</si>
  <si>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</si>
  <si>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</si>
  <si>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</si>
  <si>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</si>
  <si>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</si>
  <si>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</si>
  <si>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</si>
  <si>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</si>
  <si>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</si>
  <si>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</si>
  <si>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</si>
  <si>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</si>
  <si>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</si>
  <si>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</si>
  <si>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</si>
  <si>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</si>
  <si>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</si>
  <si>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</si>
  <si>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</si>
  <si>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</si>
  <si>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</si>
  <si>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</si>
  <si>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</si>
  <si>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</si>
  <si>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</si>
  <si>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</si>
  <si>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</si>
  <si>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</si>
  <si>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</si>
  <si>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</si>
  <si>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</si>
  <si>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</si>
  <si>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</si>
  <si>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</si>
  <si>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</si>
  <si>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</si>
  <si>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</si>
  <si>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</si>
  <si>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</si>
  <si>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</si>
  <si>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</si>
  <si>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</si>
  <si>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</si>
  <si>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</si>
  <si>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</si>
  <si>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</si>
  <si>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</si>
  <si>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</si>
  <si>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</si>
  <si>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</si>
  <si>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</si>
  <si>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</si>
  <si>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</si>
  <si>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</si>
  <si>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</si>
  <si>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</si>
  <si>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</si>
  <si>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</si>
  <si>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</si>
  <si>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</si>
  <si>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</si>
  <si>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</si>
  <si>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</si>
  <si>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</si>
  <si>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</si>
  <si>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</si>
  <si>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</si>
  <si>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</si>
  <si>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</si>
  <si>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</si>
  <si>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</si>
  <si>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</si>
  <si>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</si>
  <si>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</si>
  <si>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</si>
  <si>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</si>
  <si>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</si>
  <si>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</si>
  <si>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</si>
  <si>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</si>
  <si>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</si>
  <si>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</si>
  <si>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</si>
  <si>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</si>
  <si>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</si>
  <si>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</si>
  <si>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</si>
  <si>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</si>
  <si>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</si>
  <si>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</si>
  <si>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</si>
  <si>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</si>
  <si>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</si>
  <si>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</si>
  <si>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</si>
  <si>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</si>
  <si>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</si>
  <si>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</si>
  <si>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</si>
  <si>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</si>
  <si>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</si>
  <si>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</si>
  <si>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</si>
  <si>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</si>
  <si>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</si>
  <si>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</si>
  <si>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</si>
  <si>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</si>
  <si>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</si>
  <si>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</si>
  <si>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</si>
  <si>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</si>
  <si>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</si>
  <si>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</si>
  <si>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</si>
  <si>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</si>
  <si>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</si>
  <si>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</si>
  <si>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</si>
  <si>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</si>
  <si>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</si>
  <si>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</si>
  <si>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</si>
  <si>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</si>
  <si>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</si>
  <si>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</si>
  <si>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</si>
  <si>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</si>
  <si>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</si>
  <si>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</si>
  <si>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</si>
  <si>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</si>
  <si>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</si>
  <si>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</si>
  <si>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</si>
  <si>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</si>
  <si>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</si>
  <si>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</si>
  <si>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</si>
  <si>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</si>
  <si>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</si>
  <si>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45/178998</t>
  </si>
  <si>
    <t>62/241659</t>
  </si>
  <si>
    <t>66/253766</t>
  </si>
  <si>
    <t>19/88498</t>
  </si>
  <si>
    <t>31/122534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</si>
  <si>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</si>
  <si>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</si>
  <si>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</si>
  <si>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Сквер 5-го микрорайона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</si>
  <si>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</si>
  <si>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</si>
  <si>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</si>
  <si>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 xml:space="preserve">Обустройство Сквера к 40-летию Нефтеюгансого района 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</si>
  <si>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</si>
  <si>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</si>
  <si>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>Организация и обустройство автомобильной стоянки, прилегающей к территории дома №13 мкр. 4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</si>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</sst>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view="pageBreakPreview" topLeftCell="A19" zoomScaleNormal="100" zoomScaleSheetLayoutView="100" workbookViewId="0">
      <selection activeCell="I23" sqref="I23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89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49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50</v>
      </c>
    </row>
    <row r="10" spans="1:10" s="40" customFormat="1" ht="182.1" customHeight="1" x14ac:dyDescent="0.25">
      <c r="A10" s="3">
        <v>1</v>
      </c>
      <c r="B10" s="39" t="s">
        <v>99</v>
      </c>
      <c r="C10" s="39" t="s">
        <v>43</v>
      </c>
      <c r="D10" s="9" t="s">
        <v>103</v>
      </c>
      <c r="E10" s="3" t="s">
        <v>160</v>
      </c>
      <c r="F10" s="3" t="s">
        <v>161</v>
      </c>
      <c r="G10" s="5" t="s">
        <v>157</v>
      </c>
      <c r="H10" s="5" t="s">
        <v>158</v>
      </c>
      <c r="I10" s="5" t="s">
        <v>159</v>
      </c>
    </row>
    <row r="11" spans="1:10" s="40" customFormat="1" ht="98.1" customHeight="1" x14ac:dyDescent="0.25">
      <c r="A11" s="3">
        <v>2</v>
      </c>
      <c r="B11" s="39" t="s">
        <v>104</v>
      </c>
      <c r="C11" s="39" t="s">
        <v>44</v>
      </c>
      <c r="D11" s="7">
        <f>19944/253766*100</f>
        <v>7.8592088774697952</v>
      </c>
      <c r="E11" s="7">
        <f>(88498)/253766*100</f>
        <v>34.873860170393193</v>
      </c>
      <c r="F11" s="7">
        <f>(122534)/253766*100</f>
        <v>48.286216435613909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100</v>
      </c>
      <c r="C12" s="4" t="s">
        <v>44</v>
      </c>
      <c r="D12" s="7">
        <f>1255/10105*100</f>
        <v>12.419594260267194</v>
      </c>
      <c r="E12" s="7">
        <f>(1255+3574)/10105*100</f>
        <v>47.788223651657596</v>
      </c>
      <c r="F12" s="7">
        <f>(1255+3574+1718)/10105*100</f>
        <v>64.789708065314201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45</v>
      </c>
      <c r="C13" s="39" t="s">
        <v>43</v>
      </c>
      <c r="D13" s="3" t="s">
        <v>85</v>
      </c>
      <c r="E13" s="3" t="s">
        <v>85</v>
      </c>
      <c r="F13" s="3" t="s">
        <v>85</v>
      </c>
      <c r="G13" s="3" t="s">
        <v>85</v>
      </c>
      <c r="H13" s="3" t="s">
        <v>85</v>
      </c>
      <c r="I13" s="3" t="s">
        <v>85</v>
      </c>
    </row>
    <row r="14" spans="1:10" ht="117.75" customHeight="1" x14ac:dyDescent="0.25">
      <c r="A14" s="3">
        <v>5</v>
      </c>
      <c r="B14" s="4" t="s">
        <v>91</v>
      </c>
      <c r="C14" s="4" t="s">
        <v>44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105</v>
      </c>
      <c r="C15" s="39" t="s">
        <v>46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101</v>
      </c>
      <c r="C16" s="39" t="s">
        <v>47</v>
      </c>
      <c r="D16" s="41" t="s">
        <v>86</v>
      </c>
      <c r="E16" s="42" t="s">
        <v>81</v>
      </c>
      <c r="F16" s="42" t="s">
        <v>81</v>
      </c>
      <c r="G16" s="42" t="s">
        <v>81</v>
      </c>
      <c r="H16" s="42" t="s">
        <v>81</v>
      </c>
      <c r="I16" s="42" t="s">
        <v>81</v>
      </c>
    </row>
    <row r="17" spans="1:9" s="40" customFormat="1" ht="100.5" customHeight="1" x14ac:dyDescent="0.25">
      <c r="A17" s="3">
        <v>8</v>
      </c>
      <c r="B17" s="39" t="s">
        <v>106</v>
      </c>
      <c r="C17" s="39" t="s">
        <v>47</v>
      </c>
      <c r="D17" s="3" t="s">
        <v>82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102</v>
      </c>
      <c r="C18" s="4" t="s">
        <v>48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108</v>
      </c>
      <c r="C19" s="39" t="s">
        <v>113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107</v>
      </c>
      <c r="C20" s="4" t="s">
        <v>6</v>
      </c>
      <c r="D20" s="3" t="s">
        <v>109</v>
      </c>
      <c r="E20" s="9" t="s">
        <v>110</v>
      </c>
      <c r="F20" s="9" t="s">
        <v>111</v>
      </c>
      <c r="G20" s="5" t="s">
        <v>112</v>
      </c>
      <c r="H20" s="5" t="s">
        <v>112</v>
      </c>
      <c r="I20" s="5" t="s">
        <v>112</v>
      </c>
    </row>
    <row r="21" spans="1:9" s="40" customFormat="1" ht="33" x14ac:dyDescent="0.25">
      <c r="A21" s="43" t="s">
        <v>96</v>
      </c>
      <c r="B21" s="44" t="s">
        <v>97</v>
      </c>
      <c r="C21" s="45" t="s">
        <v>98</v>
      </c>
      <c r="D21" s="45">
        <v>1</v>
      </c>
      <c r="E21" s="45">
        <v>6</v>
      </c>
      <c r="F21" s="45">
        <v>3</v>
      </c>
      <c r="G21" s="45">
        <v>3</v>
      </c>
      <c r="H21" s="45">
        <v>0</v>
      </c>
      <c r="I21" s="45">
        <v>13</v>
      </c>
    </row>
    <row r="22" spans="1:9" ht="123.75" customHeight="1" x14ac:dyDescent="0.25">
      <c r="A22" s="15" t="s">
        <v>174</v>
      </c>
      <c r="B22" s="73" t="s">
        <v>175</v>
      </c>
      <c r="C22" s="72" t="s">
        <v>44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6"/>
  <sheetViews>
    <sheetView view="pageBreakPreview" topLeftCell="A28" zoomScale="75" zoomScaleNormal="55" zoomScaleSheetLayoutView="75" workbookViewId="0">
      <selection activeCell="A16" sqref="A16:F16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90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147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80</v>
      </c>
      <c r="C6" s="81" t="s">
        <v>9</v>
      </c>
      <c r="D6" s="81"/>
      <c r="E6" s="81" t="s">
        <v>14</v>
      </c>
      <c r="F6" s="81" t="s">
        <v>10</v>
      </c>
    </row>
    <row r="7" spans="1:6" ht="33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93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129</v>
      </c>
      <c r="B10" s="24" t="s">
        <v>87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130</v>
      </c>
      <c r="B11" s="24" t="s">
        <v>87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162</v>
      </c>
      <c r="B12" s="59" t="s">
        <v>87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173</v>
      </c>
      <c r="B13" s="24" t="s">
        <v>87</v>
      </c>
      <c r="C13" s="34">
        <v>2020</v>
      </c>
      <c r="D13" s="34">
        <v>2020</v>
      </c>
      <c r="E13" s="23" t="s">
        <v>13</v>
      </c>
      <c r="F13" s="23" t="s">
        <v>70</v>
      </c>
    </row>
    <row r="14" spans="1:6" ht="117" customHeight="1" x14ac:dyDescent="0.25">
      <c r="A14" s="10" t="s">
        <v>151</v>
      </c>
      <c r="B14" s="59" t="s">
        <v>87</v>
      </c>
      <c r="C14" s="58">
        <v>2021</v>
      </c>
      <c r="D14" s="58">
        <v>2021</v>
      </c>
      <c r="E14" s="23" t="s">
        <v>13</v>
      </c>
      <c r="F14" s="23" t="s">
        <v>74</v>
      </c>
    </row>
    <row r="15" spans="1:6" ht="117" customHeight="1" x14ac:dyDescent="0.25">
      <c r="A15" s="10" t="s">
        <v>152</v>
      </c>
      <c r="B15" s="59" t="s">
        <v>87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92</v>
      </c>
      <c r="B16" s="81"/>
      <c r="C16" s="81"/>
      <c r="D16" s="81"/>
      <c r="E16" s="81"/>
      <c r="F16" s="81"/>
    </row>
    <row r="17" spans="1:6" ht="57.75" customHeight="1" x14ac:dyDescent="0.25">
      <c r="A17" s="6" t="s">
        <v>142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117</v>
      </c>
      <c r="B18" s="34" t="s">
        <v>87</v>
      </c>
      <c r="C18" s="34">
        <v>2018</v>
      </c>
      <c r="D18" s="34">
        <v>2018</v>
      </c>
      <c r="E18" s="23" t="s">
        <v>118</v>
      </c>
      <c r="F18" s="23" t="s">
        <v>119</v>
      </c>
    </row>
    <row r="19" spans="1:6" s="26" customFormat="1" ht="66" x14ac:dyDescent="0.25">
      <c r="A19" s="6" t="s">
        <v>120</v>
      </c>
      <c r="B19" s="34" t="s">
        <v>87</v>
      </c>
      <c r="C19" s="34">
        <v>2018</v>
      </c>
      <c r="D19" s="34">
        <v>2018</v>
      </c>
      <c r="E19" s="23" t="s">
        <v>32</v>
      </c>
      <c r="F19" s="23" t="s">
        <v>71</v>
      </c>
    </row>
    <row r="20" spans="1:6" s="26" customFormat="1" ht="66" x14ac:dyDescent="0.25">
      <c r="A20" s="6" t="s">
        <v>131</v>
      </c>
      <c r="B20" s="34" t="s">
        <v>87</v>
      </c>
      <c r="C20" s="34">
        <v>2018</v>
      </c>
      <c r="D20" s="34">
        <v>2018</v>
      </c>
      <c r="E20" s="23" t="s">
        <v>77</v>
      </c>
      <c r="F20" s="23" t="s">
        <v>71</v>
      </c>
    </row>
    <row r="21" spans="1:6" s="26" customFormat="1" ht="66" x14ac:dyDescent="0.25">
      <c r="A21" s="6" t="s">
        <v>132</v>
      </c>
      <c r="B21" s="34" t="s">
        <v>87</v>
      </c>
      <c r="C21" s="34">
        <v>2018</v>
      </c>
      <c r="D21" s="34">
        <v>2018</v>
      </c>
      <c r="E21" s="23" t="s">
        <v>77</v>
      </c>
      <c r="F21" s="23" t="s">
        <v>71</v>
      </c>
    </row>
    <row r="22" spans="1:6" s="26" customFormat="1" ht="66" x14ac:dyDescent="0.25">
      <c r="A22" s="6" t="s">
        <v>133</v>
      </c>
      <c r="B22" s="34" t="s">
        <v>87</v>
      </c>
      <c r="C22" s="34">
        <v>2018</v>
      </c>
      <c r="D22" s="34">
        <v>2018</v>
      </c>
      <c r="E22" s="23" t="s">
        <v>77</v>
      </c>
      <c r="F22" s="23" t="s">
        <v>71</v>
      </c>
    </row>
    <row r="23" spans="1:6" s="26" customFormat="1" ht="66" x14ac:dyDescent="0.25">
      <c r="A23" s="6" t="s">
        <v>134</v>
      </c>
      <c r="B23" s="34" t="s">
        <v>87</v>
      </c>
      <c r="C23" s="34">
        <v>2018</v>
      </c>
      <c r="D23" s="34">
        <v>2018</v>
      </c>
      <c r="E23" s="23" t="s">
        <v>77</v>
      </c>
      <c r="F23" s="23" t="s">
        <v>71</v>
      </c>
    </row>
    <row r="24" spans="1:6" s="26" customFormat="1" ht="66" x14ac:dyDescent="0.25">
      <c r="A24" s="6" t="s">
        <v>135</v>
      </c>
      <c r="B24" s="34" t="s">
        <v>87</v>
      </c>
      <c r="C24" s="34">
        <v>2018</v>
      </c>
      <c r="D24" s="34">
        <v>2018</v>
      </c>
      <c r="E24" s="23" t="s">
        <v>77</v>
      </c>
      <c r="F24" s="23" t="s">
        <v>71</v>
      </c>
    </row>
    <row r="25" spans="1:6" s="26" customFormat="1" ht="66" x14ac:dyDescent="0.25">
      <c r="A25" s="6" t="s">
        <v>136</v>
      </c>
      <c r="B25" s="34" t="s">
        <v>87</v>
      </c>
      <c r="C25" s="34">
        <v>2018</v>
      </c>
      <c r="D25" s="34">
        <v>2018</v>
      </c>
      <c r="E25" s="23" t="s">
        <v>77</v>
      </c>
      <c r="F25" s="23" t="s">
        <v>71</v>
      </c>
    </row>
    <row r="26" spans="1:6" s="26" customFormat="1" ht="66" x14ac:dyDescent="0.25">
      <c r="A26" s="6" t="s">
        <v>137</v>
      </c>
      <c r="B26" s="34" t="s">
        <v>87</v>
      </c>
      <c r="C26" s="34">
        <v>2018</v>
      </c>
      <c r="D26" s="34">
        <v>2018</v>
      </c>
      <c r="E26" s="23" t="s">
        <v>77</v>
      </c>
      <c r="F26" s="23" t="s">
        <v>71</v>
      </c>
    </row>
    <row r="27" spans="1:6" s="26" customFormat="1" ht="66" x14ac:dyDescent="0.25">
      <c r="A27" s="6" t="s">
        <v>138</v>
      </c>
      <c r="B27" s="34" t="s">
        <v>87</v>
      </c>
      <c r="C27" s="34">
        <v>2018</v>
      </c>
      <c r="D27" s="34">
        <v>2018</v>
      </c>
      <c r="E27" s="23" t="s">
        <v>77</v>
      </c>
      <c r="F27" s="23" t="s">
        <v>71</v>
      </c>
    </row>
    <row r="28" spans="1:6" ht="91.5" customHeight="1" x14ac:dyDescent="0.25">
      <c r="A28" s="23" t="s">
        <v>165</v>
      </c>
      <c r="B28" s="34" t="s">
        <v>87</v>
      </c>
      <c r="C28" s="34">
        <v>2020</v>
      </c>
      <c r="D28" s="34">
        <v>2020</v>
      </c>
      <c r="E28" s="23" t="s">
        <v>83</v>
      </c>
      <c r="F28" s="23" t="s">
        <v>42</v>
      </c>
    </row>
    <row r="29" spans="1:6" ht="91.5" customHeight="1" x14ac:dyDescent="0.25">
      <c r="A29" s="23" t="s">
        <v>166</v>
      </c>
      <c r="B29" s="34" t="s">
        <v>87</v>
      </c>
      <c r="C29" s="34">
        <v>2021</v>
      </c>
      <c r="D29" s="34">
        <v>2021</v>
      </c>
      <c r="E29" s="23" t="s">
        <v>83</v>
      </c>
      <c r="F29" s="23" t="s">
        <v>84</v>
      </c>
    </row>
    <row r="30" spans="1:6" ht="88.5" customHeight="1" x14ac:dyDescent="0.25">
      <c r="A30" s="10" t="s">
        <v>167</v>
      </c>
      <c r="B30" s="47" t="s">
        <v>87</v>
      </c>
      <c r="C30" s="47">
        <v>2022</v>
      </c>
      <c r="D30" s="47">
        <v>2022</v>
      </c>
      <c r="E30" s="23" t="s">
        <v>83</v>
      </c>
      <c r="F30" s="23" t="s">
        <v>42</v>
      </c>
    </row>
    <row r="31" spans="1:6" ht="90.75" customHeight="1" x14ac:dyDescent="0.25">
      <c r="A31" s="10" t="s">
        <v>168</v>
      </c>
      <c r="B31" s="47" t="s">
        <v>87</v>
      </c>
      <c r="C31" s="47">
        <v>2022</v>
      </c>
      <c r="D31" s="47">
        <v>2022</v>
      </c>
      <c r="E31" s="23" t="s">
        <v>83</v>
      </c>
      <c r="F31" s="23" t="s">
        <v>42</v>
      </c>
    </row>
    <row r="32" spans="1:6" ht="89.25" customHeight="1" x14ac:dyDescent="0.25">
      <c r="A32" s="80" t="s">
        <v>94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95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139</v>
      </c>
      <c r="B34" s="34" t="s">
        <v>87</v>
      </c>
      <c r="C34" s="34">
        <v>2018</v>
      </c>
      <c r="D34" s="34">
        <v>2018</v>
      </c>
      <c r="E34" s="34" t="s">
        <v>76</v>
      </c>
      <c r="F34" s="23" t="s">
        <v>73</v>
      </c>
    </row>
    <row r="35" spans="1:6" s="26" customFormat="1" ht="115.5" x14ac:dyDescent="0.25">
      <c r="A35" s="31" t="s">
        <v>143</v>
      </c>
      <c r="B35" s="34" t="s">
        <v>87</v>
      </c>
      <c r="C35" s="34">
        <v>2018</v>
      </c>
      <c r="D35" s="34">
        <v>2018</v>
      </c>
      <c r="E35" s="23" t="s">
        <v>77</v>
      </c>
      <c r="F35" s="23" t="s">
        <v>75</v>
      </c>
    </row>
    <row r="36" spans="1:6" ht="49.5" x14ac:dyDescent="0.25">
      <c r="A36" s="31" t="s">
        <v>144</v>
      </c>
      <c r="B36" s="34" t="s">
        <v>87</v>
      </c>
      <c r="C36" s="34">
        <v>2018</v>
      </c>
      <c r="D36" s="34">
        <v>2018</v>
      </c>
      <c r="E36" s="36" t="s">
        <v>78</v>
      </c>
      <c r="F36" s="23" t="s">
        <v>79</v>
      </c>
    </row>
    <row r="37" spans="1:6" ht="82.5" x14ac:dyDescent="0.25">
      <c r="A37" s="31" t="s">
        <v>140</v>
      </c>
      <c r="B37" s="34" t="s">
        <v>87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121</v>
      </c>
      <c r="B38" s="34" t="s">
        <v>87</v>
      </c>
      <c r="C38" s="34">
        <v>2018</v>
      </c>
      <c r="D38" s="34">
        <v>2018</v>
      </c>
      <c r="E38" s="23" t="s">
        <v>122</v>
      </c>
      <c r="F38" s="23" t="s">
        <v>74</v>
      </c>
    </row>
    <row r="39" spans="1:6" ht="84" customHeight="1" x14ac:dyDescent="0.25">
      <c r="A39" s="30" t="s">
        <v>141</v>
      </c>
      <c r="B39" s="37" t="s">
        <v>87</v>
      </c>
      <c r="C39" s="37">
        <v>2018</v>
      </c>
      <c r="D39" s="37">
        <v>2018</v>
      </c>
      <c r="E39" s="23" t="s">
        <v>13</v>
      </c>
      <c r="F39" s="23" t="s">
        <v>123</v>
      </c>
    </row>
    <row r="40" spans="1:6" ht="66" x14ac:dyDescent="0.25">
      <c r="A40" s="46" t="s">
        <v>153</v>
      </c>
      <c r="B40" s="47" t="s">
        <v>87</v>
      </c>
      <c r="C40" s="47">
        <v>2019</v>
      </c>
      <c r="D40" s="47">
        <v>2019</v>
      </c>
      <c r="E40" s="23" t="s">
        <v>13</v>
      </c>
      <c r="F40" s="23" t="s">
        <v>123</v>
      </c>
    </row>
    <row r="41" spans="1:6" ht="66" x14ac:dyDescent="0.25">
      <c r="A41" s="46" t="s">
        <v>154</v>
      </c>
      <c r="B41" s="47" t="s">
        <v>87</v>
      </c>
      <c r="C41" s="47">
        <v>2019</v>
      </c>
      <c r="D41" s="47">
        <v>2019</v>
      </c>
      <c r="E41" s="23" t="s">
        <v>13</v>
      </c>
      <c r="F41" s="23" t="s">
        <v>123</v>
      </c>
    </row>
    <row r="42" spans="1:6" ht="66" x14ac:dyDescent="0.25">
      <c r="A42" s="46" t="s">
        <v>155</v>
      </c>
      <c r="B42" s="71" t="s">
        <v>87</v>
      </c>
      <c r="C42" s="71">
        <v>2019</v>
      </c>
      <c r="D42" s="71">
        <v>2019</v>
      </c>
      <c r="E42" s="23" t="s">
        <v>13</v>
      </c>
      <c r="F42" s="23" t="s">
        <v>123</v>
      </c>
    </row>
    <row r="43" spans="1:6" ht="66" x14ac:dyDescent="0.25">
      <c r="A43" s="46" t="s">
        <v>169</v>
      </c>
      <c r="B43" s="71" t="s">
        <v>87</v>
      </c>
      <c r="C43" s="71">
        <v>2020</v>
      </c>
      <c r="D43" s="71">
        <v>2020</v>
      </c>
      <c r="E43" s="23" t="s">
        <v>13</v>
      </c>
      <c r="F43" s="23" t="s">
        <v>123</v>
      </c>
    </row>
    <row r="44" spans="1:6" ht="66" x14ac:dyDescent="0.25">
      <c r="A44" s="46" t="s">
        <v>170</v>
      </c>
      <c r="B44" s="71" t="s">
        <v>87</v>
      </c>
      <c r="C44" s="71">
        <v>2020</v>
      </c>
      <c r="D44" s="71">
        <v>2020</v>
      </c>
      <c r="E44" s="23" t="s">
        <v>13</v>
      </c>
      <c r="F44" s="23" t="s">
        <v>123</v>
      </c>
    </row>
    <row r="45" spans="1:6" ht="66" x14ac:dyDescent="0.25">
      <c r="A45" s="46" t="s">
        <v>171</v>
      </c>
      <c r="B45" s="71" t="s">
        <v>87</v>
      </c>
      <c r="C45" s="71">
        <v>2020</v>
      </c>
      <c r="D45" s="71">
        <v>2020</v>
      </c>
      <c r="E45" s="23" t="s">
        <v>13</v>
      </c>
      <c r="F45" s="23" t="s">
        <v>123</v>
      </c>
    </row>
    <row r="46" spans="1:6" ht="66" x14ac:dyDescent="0.25">
      <c r="A46" s="46" t="s">
        <v>172</v>
      </c>
      <c r="B46" s="47" t="s">
        <v>87</v>
      </c>
      <c r="C46" s="47">
        <v>2020</v>
      </c>
      <c r="D46" s="47">
        <v>2020</v>
      </c>
      <c r="E46" s="23" t="s">
        <v>13</v>
      </c>
      <c r="F46" s="23" t="s">
        <v>123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view="pageBreakPreview" topLeftCell="H1" zoomScaleNormal="100" zoomScaleSheetLayoutView="100" workbookViewId="0">
      <selection activeCell="J12" sqref="J12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148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41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72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149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212568.39038999999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36982.217100000002</v>
      </c>
      <c r="L9" s="32">
        <f t="shared" si="0"/>
        <v>49300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>SUM(I10:M10)</f>
        <v>3388.3226999999997</v>
      </c>
      <c r="I10" s="32">
        <f>I16</f>
        <v>750.00006999999994</v>
      </c>
      <c r="J10" s="32">
        <f t="shared" ref="J10:M10" si="1">J16</f>
        <v>0</v>
      </c>
      <c r="K10" s="32">
        <f t="shared" si="1"/>
        <v>867.12108999999998</v>
      </c>
      <c r="L10" s="32">
        <f t="shared" si="1"/>
        <v>867.12108999999998</v>
      </c>
      <c r="M10" s="32">
        <f t="shared" si="1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>SUM(I11:M11)</f>
        <v>33587.862379999999</v>
      </c>
      <c r="I11" s="32">
        <f>I17</f>
        <v>14979.799939999999</v>
      </c>
      <c r="J11" s="32">
        <f t="shared" ref="J11:M11" si="2">J17</f>
        <v>10481.3814</v>
      </c>
      <c r="K11" s="32">
        <f t="shared" si="2"/>
        <v>5356.2966799999995</v>
      </c>
      <c r="L11" s="32">
        <f t="shared" si="2"/>
        <v>1356.2966799999999</v>
      </c>
      <c r="M11" s="32">
        <f t="shared" si="2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ref="H12:H14" si="3">SUM(I12:M12)</f>
        <v>29815.903319999998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6259.9539199999999</v>
      </c>
      <c r="L12" s="32">
        <f t="shared" si="4"/>
        <v>555.85443999999995</v>
      </c>
      <c r="M12" s="32">
        <f t="shared" si="4"/>
        <v>579.54202999999995</v>
      </c>
    </row>
    <row r="13" spans="1:13" x14ac:dyDescent="0.25">
      <c r="A13" s="85"/>
      <c r="B13" s="85"/>
      <c r="C13" s="56" t="s">
        <v>40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3"/>
        <v>54153.284359999998</v>
      </c>
      <c r="I13" s="32">
        <f>I19</f>
        <v>23450.98645</v>
      </c>
      <c r="J13" s="32">
        <f>J19</f>
        <v>6203.4524999999976</v>
      </c>
      <c r="K13" s="33">
        <f>K19</f>
        <v>24498.845410000002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3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88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212568.39038999999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36982.217100000002</v>
      </c>
      <c r="L15" s="68">
        <f t="shared" si="7"/>
        <v>49300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3388.3226999999997</v>
      </c>
      <c r="I16" s="32">
        <f>750-0.00007+0.00014</f>
        <v>750.00006999999994</v>
      </c>
      <c r="J16" s="64">
        <v>0</v>
      </c>
      <c r="K16" s="32">
        <v>867.12108999999998</v>
      </c>
      <c r="L16" s="32">
        <v>867.12108999999998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 t="shared" ref="H17:H20" si="8">SUM(I17:M17)</f>
        <v>33587.862379999999</v>
      </c>
      <c r="I17" s="32">
        <f>1750+9029.8+3200+1000+0.00007-0.00014+0.00001</f>
        <v>14979.799939999999</v>
      </c>
      <c r="J17" s="64">
        <f>1617.9782+8863.4032</f>
        <v>10481.3814</v>
      </c>
      <c r="K17" s="32">
        <v>5356.2966799999995</v>
      </c>
      <c r="L17" s="32">
        <v>1356.2966799999999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 t="shared" si="8"/>
        <v>29815.903319999998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v>6259.9539199999999</v>
      </c>
      <c r="L18" s="32">
        <v>555.85443999999995</v>
      </c>
      <c r="M18" s="32">
        <v>579.54202999999995</v>
      </c>
    </row>
    <row r="19" spans="1:13" x14ac:dyDescent="0.25">
      <c r="A19" s="85"/>
      <c r="B19" s="85"/>
      <c r="C19" s="56" t="s">
        <v>40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 t="shared" si="8"/>
        <v>54153.284359999998</v>
      </c>
      <c r="I19" s="32">
        <v>23450.98645</v>
      </c>
      <c r="J19" s="65">
        <f>9444.19602+1759.93774+3+126.27977-4689.96103-450+10</f>
        <v>6203.4524999999976</v>
      </c>
      <c r="K19" s="33">
        <v>24498.845410000002</v>
      </c>
      <c r="L19" s="33"/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 t="shared" si="8"/>
        <v>91623.017629999988</v>
      </c>
      <c r="I20" s="32">
        <v>0</v>
      </c>
      <c r="J20" s="64"/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0"/>
  <sheetViews>
    <sheetView view="pageBreakPreview" topLeftCell="A22" zoomScale="60" zoomScaleNormal="67" workbookViewId="0">
      <selection activeCell="D22" sqref="D22:D36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109" t="s">
        <v>150</v>
      </c>
      <c r="P1" s="109"/>
      <c r="Q1" s="109"/>
      <c r="R1" s="109"/>
      <c r="S1" s="109"/>
      <c r="T1" s="109"/>
      <c r="U1" s="109"/>
      <c r="V1" s="109"/>
      <c r="W1" s="109"/>
      <c r="X1" s="109"/>
    </row>
    <row r="2" spans="1:24" x14ac:dyDescent="0.25">
      <c r="F2" s="12"/>
      <c r="G2" s="12"/>
      <c r="H2" s="12"/>
      <c r="O2" s="109"/>
      <c r="P2" s="109"/>
      <c r="Q2" s="109"/>
      <c r="R2" s="109"/>
      <c r="S2" s="109"/>
      <c r="T2" s="109"/>
      <c r="U2" s="109"/>
      <c r="V2" s="109"/>
      <c r="W2" s="109"/>
      <c r="X2" s="109"/>
    </row>
    <row r="3" spans="1:24" x14ac:dyDescent="0.25">
      <c r="F3" s="12"/>
      <c r="G3" s="12"/>
      <c r="H3" s="12"/>
      <c r="O3" s="109"/>
      <c r="P3" s="109"/>
      <c r="Q3" s="109"/>
      <c r="R3" s="109"/>
      <c r="S3" s="109"/>
      <c r="T3" s="109"/>
      <c r="U3" s="109"/>
      <c r="V3" s="109"/>
      <c r="W3" s="109"/>
      <c r="X3" s="109"/>
    </row>
    <row r="4" spans="1:24" x14ac:dyDescent="0.25">
      <c r="F4" s="12"/>
      <c r="G4" s="12"/>
      <c r="H4" s="12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4" x14ac:dyDescent="0.25">
      <c r="F5" s="12"/>
      <c r="G5" s="12"/>
      <c r="H5" s="12"/>
      <c r="O5" s="109"/>
      <c r="P5" s="109"/>
      <c r="Q5" s="109"/>
      <c r="R5" s="109"/>
      <c r="S5" s="109"/>
      <c r="T5" s="109"/>
      <c r="U5" s="109"/>
      <c r="V5" s="109"/>
      <c r="W5" s="109"/>
      <c r="X5" s="109"/>
    </row>
    <row r="6" spans="1:24" x14ac:dyDescent="0.25">
      <c r="F6" s="12"/>
      <c r="G6" s="12"/>
      <c r="H6" s="12"/>
      <c r="O6" s="109"/>
      <c r="P6" s="109"/>
      <c r="Q6" s="109"/>
      <c r="R6" s="109"/>
      <c r="S6" s="109"/>
      <c r="T6" s="109"/>
      <c r="U6" s="109"/>
      <c r="V6" s="109"/>
      <c r="W6" s="109"/>
      <c r="X6" s="109"/>
    </row>
    <row r="7" spans="1:24" x14ac:dyDescent="0.25">
      <c r="F7" s="12"/>
      <c r="G7" s="12"/>
      <c r="H7" s="12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x14ac:dyDescent="0.25">
      <c r="F8" s="12"/>
      <c r="G8" s="12"/>
      <c r="H8" s="12"/>
      <c r="O8" s="109"/>
      <c r="P8" s="109"/>
      <c r="Q8" s="109"/>
      <c r="R8" s="109"/>
      <c r="S8" s="109"/>
      <c r="T8" s="109"/>
      <c r="U8" s="109"/>
      <c r="V8" s="109"/>
      <c r="W8" s="109"/>
      <c r="X8" s="109"/>
    </row>
    <row r="9" spans="1:24" x14ac:dyDescent="0.25">
      <c r="C9" s="28" t="s">
        <v>52</v>
      </c>
      <c r="D9" s="28"/>
      <c r="E9" s="28"/>
      <c r="F9" s="28"/>
      <c r="G9" s="28"/>
      <c r="H9" s="28"/>
    </row>
    <row r="12" spans="1:24" ht="82.5" customHeight="1" x14ac:dyDescent="0.25">
      <c r="A12" s="106" t="s">
        <v>2</v>
      </c>
      <c r="B12" s="106" t="s">
        <v>53</v>
      </c>
      <c r="C12" s="106" t="s">
        <v>54</v>
      </c>
      <c r="D12" s="106" t="s">
        <v>8</v>
      </c>
      <c r="E12" s="89" t="s">
        <v>55</v>
      </c>
      <c r="F12" s="90"/>
      <c r="G12" s="90"/>
      <c r="H12" s="91"/>
      <c r="I12" s="105" t="s">
        <v>55</v>
      </c>
      <c r="J12" s="105"/>
      <c r="K12" s="105"/>
      <c r="L12" s="105"/>
      <c r="M12" s="105" t="s">
        <v>55</v>
      </c>
      <c r="N12" s="105"/>
      <c r="O12" s="105"/>
      <c r="P12" s="105"/>
      <c r="Q12" s="105" t="s">
        <v>55</v>
      </c>
      <c r="R12" s="105"/>
      <c r="S12" s="105"/>
      <c r="T12" s="105"/>
      <c r="U12" s="105" t="s">
        <v>55</v>
      </c>
      <c r="V12" s="105"/>
      <c r="W12" s="105"/>
      <c r="X12" s="105"/>
    </row>
    <row r="13" spans="1:24" x14ac:dyDescent="0.25">
      <c r="A13" s="107"/>
      <c r="B13" s="107"/>
      <c r="C13" s="107"/>
      <c r="D13" s="107"/>
      <c r="E13" s="89" t="s">
        <v>56</v>
      </c>
      <c r="F13" s="90"/>
      <c r="G13" s="90"/>
      <c r="H13" s="91"/>
      <c r="I13" s="105" t="s">
        <v>57</v>
      </c>
      <c r="J13" s="105"/>
      <c r="K13" s="105"/>
      <c r="L13" s="105"/>
      <c r="M13" s="105" t="s">
        <v>58</v>
      </c>
      <c r="N13" s="105"/>
      <c r="O13" s="105"/>
      <c r="P13" s="105"/>
      <c r="Q13" s="105" t="s">
        <v>59</v>
      </c>
      <c r="R13" s="105"/>
      <c r="S13" s="105"/>
      <c r="T13" s="105"/>
      <c r="U13" s="105" t="s">
        <v>60</v>
      </c>
      <c r="V13" s="105"/>
      <c r="W13" s="105"/>
      <c r="X13" s="105"/>
    </row>
    <row r="14" spans="1:24" ht="57" customHeight="1" x14ac:dyDescent="0.25">
      <c r="A14" s="108"/>
      <c r="B14" s="108"/>
      <c r="C14" s="108"/>
      <c r="D14" s="108"/>
      <c r="E14" s="29" t="s">
        <v>61</v>
      </c>
      <c r="F14" s="29" t="s">
        <v>62</v>
      </c>
      <c r="G14" s="29" t="s">
        <v>63</v>
      </c>
      <c r="H14" s="29" t="s">
        <v>64</v>
      </c>
      <c r="I14" s="2" t="s">
        <v>61</v>
      </c>
      <c r="J14" s="2" t="s">
        <v>62</v>
      </c>
      <c r="K14" s="2" t="s">
        <v>63</v>
      </c>
      <c r="L14" s="2" t="s">
        <v>64</v>
      </c>
      <c r="M14" s="2" t="s">
        <v>61</v>
      </c>
      <c r="N14" s="2" t="s">
        <v>62</v>
      </c>
      <c r="O14" s="2" t="s">
        <v>63</v>
      </c>
      <c r="P14" s="2" t="s">
        <v>64</v>
      </c>
      <c r="Q14" s="2" t="s">
        <v>61</v>
      </c>
      <c r="R14" s="2" t="s">
        <v>62</v>
      </c>
      <c r="S14" s="2" t="s">
        <v>63</v>
      </c>
      <c r="T14" s="2" t="s">
        <v>64</v>
      </c>
      <c r="U14" s="2" t="s">
        <v>61</v>
      </c>
      <c r="V14" s="2" t="s">
        <v>62</v>
      </c>
      <c r="W14" s="2" t="s">
        <v>63</v>
      </c>
      <c r="X14" s="2" t="s">
        <v>64</v>
      </c>
    </row>
    <row r="15" spans="1:24" ht="33" x14ac:dyDescent="0.25">
      <c r="A15" s="98">
        <v>1</v>
      </c>
      <c r="B15" s="49" t="s">
        <v>65</v>
      </c>
      <c r="C15" s="101" t="s">
        <v>66</v>
      </c>
      <c r="D15" s="101" t="s">
        <v>51</v>
      </c>
      <c r="E15" s="92"/>
      <c r="F15" s="93"/>
      <c r="G15" s="93"/>
      <c r="H15" s="94"/>
      <c r="I15" s="104"/>
      <c r="J15" s="104"/>
      <c r="K15" s="104"/>
      <c r="L15" s="104"/>
      <c r="M15" s="104"/>
      <c r="N15" s="104"/>
      <c r="O15" s="104"/>
      <c r="P15" s="104"/>
      <c r="Q15" s="92"/>
      <c r="R15" s="93"/>
      <c r="S15" s="93"/>
      <c r="T15" s="94"/>
      <c r="U15" s="92"/>
      <c r="V15" s="93"/>
      <c r="W15" s="93"/>
      <c r="X15" s="94"/>
    </row>
    <row r="16" spans="1:24" ht="33" x14ac:dyDescent="0.25">
      <c r="A16" s="99"/>
      <c r="B16" s="10" t="s">
        <v>145</v>
      </c>
      <c r="C16" s="102"/>
      <c r="D16" s="102"/>
      <c r="E16" s="86" t="s">
        <v>67</v>
      </c>
      <c r="F16" s="87"/>
      <c r="G16" s="87"/>
      <c r="H16" s="8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99"/>
      <c r="B17" s="10" t="s">
        <v>130</v>
      </c>
      <c r="C17" s="102"/>
      <c r="D17" s="102"/>
      <c r="E17" s="86" t="s">
        <v>67</v>
      </c>
      <c r="F17" s="87"/>
      <c r="G17" s="87"/>
      <c r="H17" s="8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99"/>
      <c r="B18" s="10" t="s">
        <v>163</v>
      </c>
      <c r="C18" s="102"/>
      <c r="D18" s="102"/>
      <c r="E18" s="86"/>
      <c r="F18" s="87"/>
      <c r="G18" s="87"/>
      <c r="H18" s="88"/>
      <c r="I18" s="48"/>
      <c r="J18" s="48" t="s">
        <v>156</v>
      </c>
      <c r="K18" s="48" t="s">
        <v>164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99"/>
      <c r="B19" s="10" t="s">
        <v>173</v>
      </c>
      <c r="C19" s="102"/>
      <c r="D19" s="102"/>
      <c r="E19" s="86"/>
      <c r="F19" s="87"/>
      <c r="G19" s="87"/>
      <c r="H19" s="88"/>
      <c r="I19" s="48"/>
      <c r="J19" s="48"/>
      <c r="K19" s="48"/>
      <c r="L19" s="48"/>
      <c r="M19" s="48"/>
      <c r="N19" s="48"/>
      <c r="O19" s="48" t="s">
        <v>164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99"/>
      <c r="B20" s="10" t="s">
        <v>151</v>
      </c>
      <c r="C20" s="102"/>
      <c r="D20" s="102"/>
      <c r="E20" s="86"/>
      <c r="F20" s="87"/>
      <c r="G20" s="87"/>
      <c r="H20" s="8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68</v>
      </c>
      <c r="U20" s="48"/>
      <c r="V20" s="48"/>
      <c r="W20" s="48"/>
      <c r="X20" s="48"/>
    </row>
    <row r="21" spans="1:24" ht="33" x14ac:dyDescent="0.25">
      <c r="A21" s="100"/>
      <c r="B21" s="10" t="s">
        <v>152</v>
      </c>
      <c r="C21" s="103"/>
      <c r="D21" s="103"/>
      <c r="E21" s="86"/>
      <c r="F21" s="87"/>
      <c r="G21" s="87"/>
      <c r="H21" s="8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67</v>
      </c>
      <c r="X21" s="48"/>
    </row>
    <row r="22" spans="1:24" ht="25.5" customHeight="1" x14ac:dyDescent="0.25">
      <c r="A22" s="98">
        <v>2</v>
      </c>
      <c r="B22" s="49" t="s">
        <v>69</v>
      </c>
      <c r="C22" s="101" t="s">
        <v>66</v>
      </c>
      <c r="D22" s="101" t="s">
        <v>51</v>
      </c>
      <c r="E22" s="92"/>
      <c r="F22" s="93"/>
      <c r="G22" s="93"/>
      <c r="H22" s="94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99"/>
      <c r="B23" s="50" t="s">
        <v>124</v>
      </c>
      <c r="C23" s="102"/>
      <c r="D23" s="102"/>
      <c r="E23" s="92" t="s">
        <v>128</v>
      </c>
      <c r="F23" s="93"/>
      <c r="G23" s="93"/>
      <c r="H23" s="94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99"/>
      <c r="B24" s="10" t="s">
        <v>125</v>
      </c>
      <c r="C24" s="102"/>
      <c r="D24" s="102"/>
      <c r="E24" s="86" t="s">
        <v>67</v>
      </c>
      <c r="F24" s="87"/>
      <c r="G24" s="87"/>
      <c r="H24" s="8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99"/>
      <c r="B25" s="51" t="s">
        <v>131</v>
      </c>
      <c r="C25" s="102"/>
      <c r="D25" s="102"/>
      <c r="E25" s="86" t="s">
        <v>146</v>
      </c>
      <c r="F25" s="87"/>
      <c r="G25" s="87"/>
      <c r="H25" s="8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99"/>
      <c r="B26" s="51" t="s">
        <v>132</v>
      </c>
      <c r="C26" s="102"/>
      <c r="D26" s="102"/>
      <c r="E26" s="86" t="s">
        <v>146</v>
      </c>
      <c r="F26" s="87"/>
      <c r="G26" s="87"/>
      <c r="H26" s="8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99"/>
      <c r="B27" s="51" t="s">
        <v>133</v>
      </c>
      <c r="C27" s="102"/>
      <c r="D27" s="102"/>
      <c r="E27" s="86" t="s">
        <v>146</v>
      </c>
      <c r="F27" s="87"/>
      <c r="G27" s="87"/>
      <c r="H27" s="8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99"/>
      <c r="B28" s="51" t="s">
        <v>134</v>
      </c>
      <c r="C28" s="102"/>
      <c r="D28" s="102"/>
      <c r="E28" s="86" t="s">
        <v>146</v>
      </c>
      <c r="F28" s="87"/>
      <c r="G28" s="87"/>
      <c r="H28" s="8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99"/>
      <c r="B29" s="51" t="s">
        <v>135</v>
      </c>
      <c r="C29" s="102"/>
      <c r="D29" s="102"/>
      <c r="E29" s="86" t="s">
        <v>146</v>
      </c>
      <c r="F29" s="87"/>
      <c r="G29" s="87"/>
      <c r="H29" s="8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99"/>
      <c r="B30" s="51" t="s">
        <v>136</v>
      </c>
      <c r="C30" s="102"/>
      <c r="D30" s="102"/>
      <c r="E30" s="86" t="s">
        <v>146</v>
      </c>
      <c r="F30" s="87"/>
      <c r="G30" s="87"/>
      <c r="H30" s="8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99"/>
      <c r="B31" s="51" t="s">
        <v>137</v>
      </c>
      <c r="C31" s="102"/>
      <c r="D31" s="102"/>
      <c r="E31" s="86" t="s">
        <v>146</v>
      </c>
      <c r="F31" s="87"/>
      <c r="G31" s="87"/>
      <c r="H31" s="8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99"/>
      <c r="B32" s="51" t="s">
        <v>138</v>
      </c>
      <c r="C32" s="102"/>
      <c r="D32" s="102"/>
      <c r="E32" s="86" t="s">
        <v>146</v>
      </c>
      <c r="F32" s="87"/>
      <c r="G32" s="87"/>
      <c r="H32" s="8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99"/>
      <c r="B33" s="11" t="s">
        <v>165</v>
      </c>
      <c r="C33" s="102"/>
      <c r="D33" s="102"/>
      <c r="E33" s="95"/>
      <c r="F33" s="96"/>
      <c r="G33" s="96"/>
      <c r="H33" s="97"/>
      <c r="I33" s="52"/>
      <c r="J33" s="52"/>
      <c r="K33" s="52"/>
      <c r="L33" s="52"/>
      <c r="M33" s="52"/>
      <c r="N33" s="52"/>
      <c r="O33" s="48" t="s">
        <v>68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99"/>
      <c r="B34" s="11" t="s">
        <v>166</v>
      </c>
      <c r="C34" s="102"/>
      <c r="D34" s="102"/>
      <c r="E34" s="95"/>
      <c r="F34" s="96"/>
      <c r="G34" s="96"/>
      <c r="H34" s="97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68</v>
      </c>
      <c r="U34" s="52"/>
      <c r="V34" s="52"/>
      <c r="W34" s="52"/>
      <c r="X34" s="52"/>
    </row>
    <row r="35" spans="1:24" x14ac:dyDescent="0.25">
      <c r="A35" s="99"/>
      <c r="B35" s="10" t="s">
        <v>167</v>
      </c>
      <c r="C35" s="102"/>
      <c r="D35" s="102"/>
      <c r="E35" s="95"/>
      <c r="F35" s="96"/>
      <c r="G35" s="96"/>
      <c r="H35" s="97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68</v>
      </c>
    </row>
    <row r="36" spans="1:24" x14ac:dyDescent="0.25">
      <c r="A36" s="100"/>
      <c r="B36" s="10" t="s">
        <v>168</v>
      </c>
      <c r="C36" s="103"/>
      <c r="D36" s="103"/>
      <c r="E36" s="95"/>
      <c r="F36" s="96"/>
      <c r="G36" s="96"/>
      <c r="H36" s="97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68</v>
      </c>
    </row>
    <row r="37" spans="1:24" ht="22.5" customHeight="1" x14ac:dyDescent="0.25">
      <c r="A37" s="98">
        <v>3</v>
      </c>
      <c r="B37" s="10" t="s">
        <v>114</v>
      </c>
      <c r="C37" s="104" t="s">
        <v>66</v>
      </c>
      <c r="D37" s="104" t="s">
        <v>51</v>
      </c>
      <c r="E37" s="95"/>
      <c r="F37" s="96"/>
      <c r="G37" s="96"/>
      <c r="H37" s="97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99"/>
      <c r="B38" s="50" t="s">
        <v>139</v>
      </c>
      <c r="C38" s="104"/>
      <c r="D38" s="104"/>
      <c r="E38" s="95" t="s">
        <v>128</v>
      </c>
      <c r="F38" s="96"/>
      <c r="G38" s="96"/>
      <c r="H38" s="97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99"/>
      <c r="B39" s="50" t="s">
        <v>116</v>
      </c>
      <c r="C39" s="104"/>
      <c r="D39" s="104"/>
      <c r="E39" s="95" t="s">
        <v>127</v>
      </c>
      <c r="F39" s="96"/>
      <c r="G39" s="96"/>
      <c r="H39" s="97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99"/>
      <c r="B40" s="50" t="s">
        <v>115</v>
      </c>
      <c r="C40" s="104"/>
      <c r="D40" s="104"/>
      <c r="E40" s="95" t="s">
        <v>128</v>
      </c>
      <c r="F40" s="96"/>
      <c r="G40" s="96"/>
      <c r="H40" s="97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99"/>
      <c r="B41" s="50" t="s">
        <v>140</v>
      </c>
      <c r="C41" s="104"/>
      <c r="D41" s="104"/>
      <c r="E41" s="95" t="s">
        <v>67</v>
      </c>
      <c r="F41" s="96"/>
      <c r="G41" s="96"/>
      <c r="H41" s="97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99"/>
      <c r="B42" s="50" t="s">
        <v>126</v>
      </c>
      <c r="C42" s="104"/>
      <c r="D42" s="104"/>
      <c r="E42" s="95" t="s">
        <v>67</v>
      </c>
      <c r="F42" s="96"/>
      <c r="G42" s="96"/>
      <c r="H42" s="97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99"/>
      <c r="B43" s="50" t="s">
        <v>141</v>
      </c>
      <c r="C43" s="104"/>
      <c r="D43" s="104"/>
      <c r="E43" s="95" t="s">
        <v>67</v>
      </c>
      <c r="F43" s="96"/>
      <c r="G43" s="96"/>
      <c r="H43" s="97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99"/>
      <c r="B44" s="50" t="s">
        <v>153</v>
      </c>
      <c r="C44" s="104"/>
      <c r="D44" s="104"/>
      <c r="E44" s="53"/>
      <c r="F44" s="53"/>
      <c r="G44" s="53"/>
      <c r="H44" s="53"/>
      <c r="I44" s="52"/>
      <c r="J44" s="48" t="s">
        <v>67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99"/>
      <c r="B45" s="50" t="s">
        <v>154</v>
      </c>
      <c r="C45" s="104"/>
      <c r="D45" s="104"/>
      <c r="E45" s="54"/>
      <c r="F45" s="54"/>
      <c r="G45" s="54"/>
      <c r="H45" s="54"/>
      <c r="I45" s="52"/>
      <c r="J45" s="48" t="s">
        <v>127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99"/>
      <c r="B46" s="50" t="s">
        <v>155</v>
      </c>
      <c r="C46" s="104"/>
      <c r="D46" s="104"/>
      <c r="E46" s="54"/>
      <c r="F46" s="54"/>
      <c r="G46" s="54"/>
      <c r="H46" s="54"/>
      <c r="I46" s="52"/>
      <c r="J46" s="48" t="s">
        <v>67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99"/>
      <c r="B47" s="50" t="s">
        <v>169</v>
      </c>
      <c r="C47" s="104"/>
      <c r="D47" s="10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67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99"/>
      <c r="B48" s="50" t="s">
        <v>170</v>
      </c>
      <c r="C48" s="104"/>
      <c r="D48" s="10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67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99"/>
      <c r="B49" s="50" t="s">
        <v>171</v>
      </c>
      <c r="C49" s="104"/>
      <c r="D49" s="10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67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99"/>
      <c r="B50" s="50" t="s">
        <v>172</v>
      </c>
      <c r="C50" s="104"/>
      <c r="D50" s="10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67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E17:H17"/>
    <mergeCell ref="E25:H25"/>
    <mergeCell ref="E26:H26"/>
    <mergeCell ref="E27:H27"/>
    <mergeCell ref="E13:H13"/>
    <mergeCell ref="E23:H23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2019-12-25T06:01:05Z</dcterms:modified>
</cp:coreProperties>
</file>