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4 Соц.проекты\МП\300-п от 16.04.2024 — копия\"/>
    </mc:Choice>
  </mc:AlternateContent>
  <bookViews>
    <workbookView xWindow="0" yWindow="0" windowWidth="28800" windowHeight="10335" tabRatio="893"/>
  </bookViews>
  <sheets>
    <sheet name="Таблица 2" sheetId="1" r:id="rId1"/>
    <sheet name="Таблица 3" sheetId="3" r:id="rId2"/>
    <sheet name="Таблица 4" sheetId="4" r:id="rId3"/>
    <sheet name="Таблица 5" sheetId="5" r:id="rId4"/>
    <sheet name="Таблица 6" sheetId="6" r:id="rId5"/>
    <sheet name="Таблица 7" sheetId="7" r:id="rId6"/>
    <sheet name="Таблица 8" sheetId="8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2'!$A$1:$J$82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0" i="1" l="1"/>
  <c r="J30" i="1" l="1"/>
  <c r="J24" i="1"/>
  <c r="J12" i="1"/>
  <c r="J36" i="1"/>
  <c r="H82" i="1"/>
  <c r="H81" i="1"/>
  <c r="H80" i="1"/>
  <c r="H79" i="1"/>
  <c r="H78" i="1"/>
  <c r="H76" i="1"/>
  <c r="H75" i="1"/>
  <c r="H74" i="1"/>
  <c r="H73" i="1"/>
  <c r="H72" i="1"/>
  <c r="H70" i="1"/>
  <c r="H54" i="1"/>
  <c r="H53" i="1"/>
  <c r="H42" i="1"/>
  <c r="H68" i="1" s="1"/>
  <c r="H41" i="1"/>
  <c r="H67" i="1" s="1"/>
  <c r="H40" i="1"/>
  <c r="H66" i="1" s="1"/>
  <c r="H39" i="1"/>
  <c r="H32" i="1"/>
  <c r="H26" i="1"/>
  <c r="H20" i="1"/>
  <c r="H8" i="1"/>
  <c r="H77" i="1" l="1"/>
  <c r="H71" i="1"/>
  <c r="H65" i="1"/>
  <c r="H55" i="1"/>
  <c r="H52" i="1"/>
  <c r="F24" i="1"/>
  <c r="F30" i="1"/>
  <c r="F12" i="1"/>
  <c r="F36" i="1" l="1"/>
  <c r="E31" i="1" l="1"/>
  <c r="E18" i="1"/>
  <c r="E13" i="1" l="1"/>
  <c r="J81" i="1" l="1"/>
  <c r="J8" i="1"/>
  <c r="J82" i="1"/>
  <c r="J80" i="1"/>
  <c r="J79" i="1"/>
  <c r="J78" i="1"/>
  <c r="J76" i="1"/>
  <c r="J74" i="1"/>
  <c r="J73" i="1"/>
  <c r="J72" i="1"/>
  <c r="J70" i="1"/>
  <c r="J54" i="1"/>
  <c r="J53" i="1"/>
  <c r="J41" i="1"/>
  <c r="J67" i="1" s="1"/>
  <c r="J40" i="1"/>
  <c r="J66" i="1" s="1"/>
  <c r="J39" i="1"/>
  <c r="J52" i="1" s="1"/>
  <c r="J32" i="1"/>
  <c r="J26" i="1"/>
  <c r="J19" i="1"/>
  <c r="J14" i="1" l="1"/>
  <c r="H19" i="1"/>
  <c r="J77" i="1"/>
  <c r="J43" i="1"/>
  <c r="J65" i="1"/>
  <c r="H43" i="1" l="1"/>
  <c r="H14" i="1"/>
  <c r="J56" i="1"/>
  <c r="J69" i="1"/>
  <c r="H56" i="1" l="1"/>
  <c r="H51" i="1" s="1"/>
  <c r="H69" i="1"/>
  <c r="H64" i="1" s="1"/>
  <c r="H38" i="1"/>
  <c r="I54" i="1" l="1"/>
  <c r="G54" i="1"/>
  <c r="F54" i="1"/>
  <c r="I53" i="1"/>
  <c r="G53" i="1"/>
  <c r="F53" i="1"/>
  <c r="E50" i="1"/>
  <c r="E49" i="1"/>
  <c r="E48" i="1"/>
  <c r="E47" i="1"/>
  <c r="E46" i="1"/>
  <c r="E59" i="1"/>
  <c r="E60" i="1"/>
  <c r="E61" i="1"/>
  <c r="E62" i="1"/>
  <c r="E63" i="1"/>
  <c r="E45" i="1" l="1"/>
  <c r="E58" i="1"/>
  <c r="E54" i="1"/>
  <c r="E53" i="1"/>
  <c r="E36" i="1"/>
  <c r="I19" i="1" l="1"/>
  <c r="G19" i="1" s="1"/>
  <c r="F19" i="1" l="1"/>
  <c r="G43" i="1"/>
  <c r="E37" i="1"/>
  <c r="F76" i="1" l="1"/>
  <c r="G76" i="1"/>
  <c r="I76" i="1"/>
  <c r="F75" i="1"/>
  <c r="G75" i="1"/>
  <c r="I75" i="1"/>
  <c r="E76" i="1" l="1"/>
  <c r="F43" i="1" l="1"/>
  <c r="F69" i="1" s="1"/>
  <c r="I43" i="1"/>
  <c r="F56" i="1" l="1"/>
  <c r="G56" i="1"/>
  <c r="G69" i="1"/>
  <c r="I56" i="1"/>
  <c r="I69" i="1"/>
  <c r="E43" i="1"/>
  <c r="E56" i="1" s="1"/>
  <c r="E69" i="1" l="1"/>
  <c r="F42" i="1"/>
  <c r="G42" i="1"/>
  <c r="I42" i="1"/>
  <c r="E35" i="1"/>
  <c r="E34" i="1"/>
  <c r="E33" i="1"/>
  <c r="I32" i="1"/>
  <c r="G32" i="1"/>
  <c r="F32" i="1"/>
  <c r="E32" i="1" l="1"/>
  <c r="G55" i="1"/>
  <c r="G68" i="1"/>
  <c r="F55" i="1"/>
  <c r="F68" i="1"/>
  <c r="I55" i="1"/>
  <c r="I51" i="1" s="1"/>
  <c r="I68" i="1"/>
  <c r="F51" i="1" l="1"/>
  <c r="G51" i="1"/>
  <c r="E12" i="1"/>
  <c r="E30" i="1" l="1"/>
  <c r="F70" i="1"/>
  <c r="G70" i="1"/>
  <c r="I70" i="1"/>
  <c r="I14" i="1" l="1"/>
  <c r="G14" i="1"/>
  <c r="F14" i="1"/>
  <c r="E14" i="1"/>
  <c r="E19" i="1"/>
  <c r="E17" i="1"/>
  <c r="E16" i="1"/>
  <c r="E15" i="1"/>
  <c r="I82" i="1" l="1"/>
  <c r="G82" i="1"/>
  <c r="F82" i="1"/>
  <c r="I81" i="1"/>
  <c r="G81" i="1"/>
  <c r="F81" i="1"/>
  <c r="I80" i="1"/>
  <c r="G80" i="1"/>
  <c r="F80" i="1"/>
  <c r="I79" i="1"/>
  <c r="G79" i="1"/>
  <c r="F79" i="1"/>
  <c r="I78" i="1"/>
  <c r="G78" i="1"/>
  <c r="F78" i="1"/>
  <c r="E29" i="1"/>
  <c r="E28" i="1"/>
  <c r="E27" i="1"/>
  <c r="E25" i="1"/>
  <c r="E23" i="1"/>
  <c r="E22" i="1"/>
  <c r="E21" i="1"/>
  <c r="E11" i="1"/>
  <c r="E10" i="1"/>
  <c r="E9" i="1"/>
  <c r="I74" i="1"/>
  <c r="G74" i="1"/>
  <c r="F74" i="1"/>
  <c r="I73" i="1"/>
  <c r="G73" i="1"/>
  <c r="F73" i="1"/>
  <c r="I72" i="1"/>
  <c r="G72" i="1"/>
  <c r="F72" i="1"/>
  <c r="I41" i="1"/>
  <c r="I67" i="1" s="1"/>
  <c r="G41" i="1"/>
  <c r="G67" i="1" s="1"/>
  <c r="F41" i="1"/>
  <c r="F67" i="1" s="1"/>
  <c r="I40" i="1"/>
  <c r="I66" i="1" s="1"/>
  <c r="G40" i="1"/>
  <c r="G66" i="1" s="1"/>
  <c r="F40" i="1"/>
  <c r="F66" i="1" s="1"/>
  <c r="I39" i="1"/>
  <c r="G39" i="1"/>
  <c r="F39" i="1"/>
  <c r="I26" i="1"/>
  <c r="G26" i="1"/>
  <c r="F26" i="1"/>
  <c r="F8" i="1"/>
  <c r="G8" i="1"/>
  <c r="I8" i="1"/>
  <c r="G64" i="1" l="1"/>
  <c r="E82" i="1"/>
  <c r="E81" i="1"/>
  <c r="F64" i="1"/>
  <c r="I52" i="1"/>
  <c r="I65" i="1"/>
  <c r="G52" i="1"/>
  <c r="G65" i="1"/>
  <c r="E67" i="1"/>
  <c r="E66" i="1"/>
  <c r="F52" i="1"/>
  <c r="F65" i="1"/>
  <c r="I64" i="1"/>
  <c r="E79" i="1"/>
  <c r="E40" i="1"/>
  <c r="E74" i="1"/>
  <c r="E39" i="1"/>
  <c r="E52" i="1" s="1"/>
  <c r="E72" i="1"/>
  <c r="E78" i="1"/>
  <c r="G77" i="1"/>
  <c r="F77" i="1"/>
  <c r="I20" i="1"/>
  <c r="G20" i="1"/>
  <c r="E80" i="1"/>
  <c r="F20" i="1"/>
  <c r="E41" i="1"/>
  <c r="E73" i="1"/>
  <c r="F71" i="1"/>
  <c r="I77" i="1"/>
  <c r="G71" i="1"/>
  <c r="E77" i="1" l="1"/>
  <c r="E65" i="1"/>
  <c r="I71" i="1"/>
  <c r="G38" i="1"/>
  <c r="F38" i="1"/>
  <c r="I38" i="1" l="1"/>
  <c r="E26" i="1" l="1"/>
  <c r="E8" i="1"/>
  <c r="J20" i="1" l="1"/>
  <c r="E20" i="1" s="1"/>
  <c r="E24" i="1"/>
  <c r="J42" i="1"/>
  <c r="J38" i="1" s="1"/>
  <c r="E38" i="1" s="1"/>
  <c r="J75" i="1"/>
  <c r="E75" i="1" s="1"/>
  <c r="J68" i="1" l="1"/>
  <c r="J55" i="1"/>
  <c r="E55" i="1" s="1"/>
  <c r="J71" i="1"/>
  <c r="E71" i="1" s="1"/>
  <c r="E42" i="1"/>
  <c r="J51" i="1" l="1"/>
  <c r="E51" i="1" s="1"/>
  <c r="E68" i="1"/>
  <c r="J64" i="1"/>
  <c r="E64" i="1" s="1"/>
</calcChain>
</file>

<file path=xl/sharedStrings.xml><?xml version="1.0" encoding="utf-8"?>
<sst xmlns="http://schemas.openxmlformats.org/spreadsheetml/2006/main" count="202" uniqueCount="123">
  <si>
    <t>Источники финансирования</t>
  </si>
  <si>
    <t>Финансовые затраты на реализацию (тыс. рублей)</t>
  </si>
  <si>
    <t>Всего</t>
  </si>
  <si>
    <t>всего</t>
  </si>
  <si>
    <t>бюджет автономного округа</t>
  </si>
  <si>
    <t>бюджет района</t>
  </si>
  <si>
    <t>иные источники</t>
  </si>
  <si>
    <t>2</t>
  </si>
  <si>
    <t>3</t>
  </si>
  <si>
    <t>Всего по муниципальной программе</t>
  </si>
  <si>
    <t>в том числе: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</si>
  <si>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</si>
  <si>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</si>
  <si>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2023 г.</t>
  </si>
  <si>
    <t>2024 г.</t>
  </si>
  <si>
    <t>1</t>
  </si>
  <si>
    <t>Ответственный исполнитель / соисполнитель</t>
  </si>
  <si>
    <t>4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</si>
  <si>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</si>
  <si>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</si>
  <si>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</si>
  <si>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</si>
  <si>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</si>
  <si>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</si>
  <si>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</si>
  <si>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</si>
  <si>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Основное мероприятие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 (показатель № 1)</t>
  </si>
  <si>
    <t>Основное мероприятие "Оказание финансовой поддержки социально ориентированным некоммерческим организациям" (показатель № 2)</t>
  </si>
  <si>
    <t>Основное мероприятие "Организация похоронного дела"
(показатель № 3)</t>
  </si>
  <si>
    <t>Основное мероприятие "Оказание финансовой поддержки субъектам малого и среднего предпринимательства"
(показатель № 4)</t>
  </si>
  <si>
    <t xml:space="preserve">Проектная часть </t>
  </si>
  <si>
    <t>Процессная часть</t>
  </si>
  <si>
    <t>Инвестиции в объекты муниципальной собственности</t>
  </si>
  <si>
    <t>Прочие расходы</t>
  </si>
  <si>
    <t xml:space="preserve">2023 </t>
  </si>
  <si>
    <t xml:space="preserve">2024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</si>
  <si>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</si>
  <si>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</si>
  <si>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</si>
  <si>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</si>
  <si>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</si>
  <si>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</si>
  <si>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</si>
  <si>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</si>
  <si>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Цель 1: "Создание условий для предоставления качественных бытовых услуг"</t>
  </si>
  <si>
    <t xml:space="preserve">Задача 1: "Охрана и улучшение санитарно-гигиенических условий проживания населения." </t>
  </si>
  <si>
    <t xml:space="preserve">Задача 3. «Обеспечение предоставления гарантий гражданам, взявшим на себя обязанность осуществить погребение, в том числе путем организации их предоставления»      </t>
  </si>
  <si>
    <t>"Организация похоронного дела"</t>
  </si>
  <si>
    <t xml:space="preserve">Цель 3. "Предоставление гарантий гражданам, взявшим на себя обязанность осуществить погребение"
</t>
  </si>
  <si>
    <t xml:space="preserve">Цель 4. "Формирование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Пойковский"
</t>
  </si>
  <si>
    <t xml:space="preserve">Задача 4. «Стимулирование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деятельности»      </t>
  </si>
  <si>
    <t>"Оказание финансовой поддержки субъектам малого и среднего предпринимательства"</t>
  </si>
  <si>
    <t>4.</t>
  </si>
  <si>
    <t>постановление Администрации городского поселения Пойковский от 09.11.2021 № 576-п «Об утверждении порядка предоставления субсидий субъектом малого и среднего предпринимательства городского поселения Пойковский»</t>
  </si>
  <si>
    <t>постановление Администрации городского поселения Пойковский от 19.08.2021 № 445-п «предоставление субсидии в целях оказания финансовой поддержки на оплату жилищно-коммунальных услуг, содержание имущества социально ориентированным некоммерческим организациям, осуществляющим деятельность в городском поселении Пойковский»</t>
  </si>
  <si>
    <t xml:space="preserve">Задача 2: "Развитие механизмов поддержки социально ориентированных некоммерческих организаций"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</si>
  <si>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</si>
  <si>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</si>
  <si>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</si>
  <si>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</si>
  <si>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</si>
  <si>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</si>
  <si>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</si>
  <si>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</si>
  <si>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</si>
  <si>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</si>
  <si>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</si>
  <si>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</si>
  <si>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</si>
  <si>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</si>
  <si>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</si>
  <si>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</si>
  <si>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</si>
  <si>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</si>
  <si>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</si>
  <si>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</si>
  <si>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</si>
  <si>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</si>
  <si>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</si>
  <si>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</si>
  <si>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</si>
  <si>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</si>
  <si>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</si>
  <si>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</si>
  <si>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</si>
  <si>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</si>
  <si>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</si>
  <si>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</si>
  <si>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</si>
  <si>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</si>
  <si>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</si>
  <si>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</si>
  <si>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</si>
  <si>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</si>
  <si>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</si>
  <si>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</si>
  <si>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бюджет поселения </t>
  </si>
  <si>
    <t>Оказание финансовой поддержки социально ориентированным некоммерческим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</si>
  <si>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</si>
  <si>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связанные с организацией ритуальных услуг, содержанием мест захоронения, а также выплаты по гарантированному перечню на погребение умершего.</t>
  </si>
  <si>
    <t xml:space="preserve">Расходы связанные с предоставлением субсидий в целях оказания финансовой поддержки на оплату жилищно-коммунальных услуг, содержание имущества.
</t>
  </si>
  <si>
    <t xml:space="preserve"> -Предоставляется мера социальной поддержки в виде льготы по оплате за услуги по помывке в бане. 
- Субсидия юридическим лицам, индивидуальным предпринимателям, а также физическим лицам в целях возмещения недополученных доходов, возникающих от оказания услуг по помывке в бане
</t>
  </si>
  <si>
    <t>Субсидия субъектам малого и среднего предпринимательства в целях возмещения фактически произведённых затрат субъектам в связи с осуществлением предпринимательской деятельности.</t>
  </si>
  <si>
    <t xml:space="preserve">решение Совета депутатов городского поселения от 29.04.2016 № 210 «О мерах социальной поддержки для отдельных категорий граждан в городском поселении Пойковский» </t>
  </si>
  <si>
    <t>Цель 2: "Поддержка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Пойковский."</t>
  </si>
  <si>
    <t>2025</t>
  </si>
  <si>
    <t>2025 год</t>
  </si>
  <si>
    <t>2025 г.</t>
  </si>
  <si>
    <t>2026</t>
  </si>
  <si>
    <t xml:space="preserve">2027-2030 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</si>
  <si>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</si>
  <si>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</si>
  <si>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</si>
  <si>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</si>
  <si>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</si>
  <si>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7</t>
  </si>
  <si>
    <t>8</t>
  </si>
  <si>
    <t>9</t>
  </si>
  <si>
    <t>10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</si>
  <si>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</si>
  <si>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</si>
  <si>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</si>
  <si>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>о прогнозных и фактических условных и безусловных обязательствах, возникающих при исполнении концессионного соглашения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</si>
</sst>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_-;\-* #,##0.00000_-;_-* &quot;-&quot;??_-;_-@_-"/>
    <numFmt numFmtId="167" formatCode="_-* #,##0.00000\ _₽_-;\-* #,##0.00000\ _₽_-;_-* &quot;-&quot;?????\ _₽_-;_-@_-"/>
    <numFmt numFmtId="168" formatCode="#,##0.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</cellStyleXfs>
  <cellXfs count="177">
    <xf numFmtId="0" fontId="0" fillId="0" borderId="0" xfId="0"/>
    <xf numFmtId="0" fontId="3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166" fontId="2" fillId="0" borderId="0" xfId="1" applyNumberFormat="1" applyFont="1" applyFill="1" applyAlignment="1" applyProtection="1">
      <alignment vertical="top" wrapText="1"/>
    </xf>
    <xf numFmtId="166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166" fontId="3" fillId="2" borderId="0" xfId="1" applyNumberFormat="1" applyFont="1" applyFill="1" applyAlignment="1" applyProtection="1">
      <alignment vertical="top" wrapText="1"/>
    </xf>
    <xf numFmtId="0" fontId="3" fillId="2" borderId="0" xfId="0" applyFont="1" applyFill="1" applyAlignment="1" applyProtection="1">
      <alignment vertical="top" wrapText="1"/>
    </xf>
    <xf numFmtId="167" fontId="2" fillId="0" borderId="0" xfId="0" applyNumberFormat="1" applyFont="1" applyFill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6" fillId="0" borderId="14" xfId="0" applyNumberFormat="1" applyFont="1" applyFill="1" applyBorder="1" applyAlignment="1" applyProtection="1">
      <alignment horizontal="left" vertical="top" wrapText="1"/>
    </xf>
    <xf numFmtId="165" fontId="6" fillId="2" borderId="14" xfId="0" applyNumberFormat="1" applyFont="1" applyFill="1" applyBorder="1" applyAlignment="1" applyProtection="1">
      <alignment vertical="top" wrapText="1"/>
    </xf>
    <xf numFmtId="165" fontId="6" fillId="0" borderId="14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top" wrapText="1"/>
    </xf>
    <xf numFmtId="165" fontId="6" fillId="0" borderId="1" xfId="0" applyNumberFormat="1" applyFont="1" applyFill="1" applyBorder="1" applyAlignment="1" applyProtection="1">
      <alignment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165" fontId="7" fillId="2" borderId="15" xfId="0" applyNumberFormat="1" applyFont="1" applyFill="1" applyBorder="1" applyAlignment="1" applyProtection="1">
      <alignment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165" fontId="6" fillId="2" borderId="4" xfId="0" applyNumberFormat="1" applyFont="1" applyFill="1" applyBorder="1" applyAlignment="1" applyProtection="1">
      <alignment vertical="top" wrapText="1"/>
    </xf>
    <xf numFmtId="165" fontId="6" fillId="0" borderId="4" xfId="0" applyNumberFormat="1" applyFont="1" applyFill="1" applyBorder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165" fontId="7" fillId="2" borderId="2" xfId="0" applyNumberFormat="1" applyFont="1" applyFill="1" applyBorder="1" applyAlignment="1" applyProtection="1">
      <alignment vertical="top" wrapText="1"/>
    </xf>
    <xf numFmtId="165" fontId="7" fillId="0" borderId="2" xfId="0" applyNumberFormat="1" applyFont="1" applyFill="1" applyBorder="1" applyAlignment="1" applyProtection="1">
      <alignment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165" fontId="7" fillId="0" borderId="1" xfId="0" applyNumberFormat="1" applyFont="1" applyBorder="1" applyAlignment="1">
      <alignment vertical="top" wrapText="1"/>
    </xf>
    <xf numFmtId="165" fontId="7" fillId="0" borderId="15" xfId="0" applyNumberFormat="1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3"/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0" xfId="3" applyFont="1" applyFill="1" applyAlignment="1">
      <alignment horizontal="right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168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1" fontId="10" fillId="0" borderId="11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6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5" fillId="0" borderId="0" xfId="3" applyFont="1"/>
    <xf numFmtId="0" fontId="17" fillId="0" borderId="0" xfId="3" applyFont="1" applyAlignment="1">
      <alignment horizontal="right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3" borderId="4" xfId="0" applyNumberFormat="1" applyFont="1" applyFill="1" applyBorder="1" applyAlignment="1" applyProtection="1">
      <alignment horizontal="left" vertical="top" wrapText="1"/>
    </xf>
    <xf numFmtId="165" fontId="6" fillId="3" borderId="4" xfId="0" applyNumberFormat="1" applyFont="1" applyFill="1" applyBorder="1" applyAlignment="1" applyProtection="1">
      <alignment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>
      <alignment vertical="top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2" borderId="8" xfId="0" applyNumberFormat="1" applyFont="1" applyFill="1" applyBorder="1" applyAlignment="1" applyProtection="1">
      <alignment horizontal="left" vertical="center" wrapText="1"/>
    </xf>
    <xf numFmtId="49" fontId="7" fillId="2" borderId="9" xfId="0" applyNumberFormat="1" applyFont="1" applyFill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49" fontId="7" fillId="0" borderId="16" xfId="0" applyNumberFormat="1" applyFont="1" applyFill="1" applyBorder="1" applyAlignment="1" applyProtection="1">
      <alignment horizontal="center" vertical="top" wrapText="1"/>
    </xf>
    <xf numFmtId="49" fontId="7" fillId="0" borderId="17" xfId="0" applyNumberFormat="1" applyFont="1" applyFill="1" applyBorder="1" applyAlignment="1" applyProtection="1">
      <alignment horizontal="center" vertical="top" wrapText="1"/>
    </xf>
    <xf numFmtId="49" fontId="7" fillId="0" borderId="18" xfId="0" applyNumberFormat="1" applyFont="1" applyFill="1" applyBorder="1" applyAlignment="1" applyProtection="1">
      <alignment horizontal="center"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49" fontId="6" fillId="3" borderId="7" xfId="0" applyNumberFormat="1" applyFont="1" applyFill="1" applyBorder="1" applyAlignment="1" applyProtection="1">
      <alignment horizontal="left" vertical="top" wrapText="1"/>
    </xf>
    <xf numFmtId="49" fontId="6" fillId="3" borderId="8" xfId="0" applyNumberFormat="1" applyFont="1" applyFill="1" applyBorder="1" applyAlignment="1" applyProtection="1">
      <alignment horizontal="left" vertical="top" wrapText="1"/>
    </xf>
    <xf numFmtId="49" fontId="6" fillId="3" borderId="9" xfId="0" applyNumberFormat="1" applyFont="1" applyFill="1" applyBorder="1" applyAlignment="1" applyProtection="1">
      <alignment horizontal="left" vertical="top" wrapText="1"/>
    </xf>
    <xf numFmtId="49" fontId="6" fillId="3" borderId="10" xfId="0" applyNumberFormat="1" applyFont="1" applyFill="1" applyBorder="1" applyAlignment="1" applyProtection="1">
      <alignment horizontal="left" vertical="top" wrapText="1"/>
    </xf>
    <xf numFmtId="49" fontId="6" fillId="3" borderId="4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7" fillId="0" borderId="7" xfId="0" applyNumberFormat="1" applyFont="1" applyFill="1" applyBorder="1" applyAlignment="1" applyProtection="1">
      <alignment horizontal="left" vertical="top" wrapText="1"/>
    </xf>
    <xf numFmtId="49" fontId="7" fillId="0" borderId="8" xfId="0" applyNumberFormat="1" applyFont="1" applyFill="1" applyBorder="1" applyAlignment="1" applyProtection="1">
      <alignment horizontal="left" vertical="top" wrapText="1"/>
    </xf>
    <xf numFmtId="49" fontId="7" fillId="0" borderId="9" xfId="0" applyNumberFormat="1" applyFont="1" applyFill="1" applyBorder="1" applyAlignment="1" applyProtection="1">
      <alignment horizontal="left" vertical="top" wrapText="1"/>
    </xf>
    <xf numFmtId="49" fontId="7" fillId="0" borderId="10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Fill="1" applyBorder="1" applyAlignment="1" applyProtection="1">
      <alignment horizontal="center" vertical="top" wrapText="1"/>
    </xf>
    <xf numFmtId="49" fontId="6" fillId="0" borderId="13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0" fillId="0" borderId="11" xfId="3" applyFont="1" applyFill="1" applyBorder="1" applyAlignment="1">
      <alignment horizontal="center" vertical="top" wrapText="1"/>
    </xf>
    <xf numFmtId="0" fontId="10" fillId="0" borderId="12" xfId="3" applyFont="1" applyFill="1" applyBorder="1" applyAlignment="1">
      <alignment horizontal="center" vertical="top" wrapText="1"/>
    </xf>
    <xf numFmtId="0" fontId="10" fillId="0" borderId="13" xfId="3" applyFont="1" applyFill="1" applyBorder="1" applyAlignment="1">
      <alignment horizontal="center" vertical="top" wrapText="1"/>
    </xf>
    <xf numFmtId="0" fontId="10" fillId="0" borderId="11" xfId="3" applyFont="1" applyFill="1" applyBorder="1" applyAlignment="1">
      <alignment horizontal="center" wrapText="1"/>
    </xf>
    <xf numFmtId="0" fontId="10" fillId="0" borderId="12" xfId="3" applyFont="1" applyFill="1" applyBorder="1" applyAlignment="1">
      <alignment horizontal="center" wrapText="1"/>
    </xf>
    <xf numFmtId="0" fontId="10" fillId="0" borderId="13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wrapText="1"/>
    </xf>
    <xf numFmtId="0" fontId="18" fillId="0" borderId="0" xfId="3" applyFont="1" applyFill="1" applyAlignment="1">
      <alignment horizontal="center"/>
    </xf>
    <xf numFmtId="0" fontId="10" fillId="0" borderId="1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right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center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2" fontId="9" fillId="0" borderId="3" xfId="3" applyNumberFormat="1" applyFont="1" applyBorder="1" applyAlignment="1">
      <alignment horizontal="center" vertical="center" wrapText="1"/>
    </xf>
    <xf numFmtId="2" fontId="9" fillId="0" borderId="4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center" vertical="center" wrapText="1"/>
    </xf>
    <xf numFmtId="0" fontId="13" fillId="0" borderId="0" xfId="3" applyFont="1" applyAlignment="1">
      <alignment horizont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6" xfId="5"/>
    <cellStyle name="Финансовый" xfId="1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89"/>
  <sheetViews>
    <sheetView tabSelected="1" view="pageBreakPreview" topLeftCell="B1" zoomScale="71" zoomScaleNormal="70" zoomScaleSheetLayoutView="71" workbookViewId="0">
      <selection activeCell="G30" sqref="G30"/>
    </sheetView>
  </sheetViews>
  <sheetFormatPr defaultColWidth="9.140625" defaultRowHeight="18" x14ac:dyDescent="0.2"/>
  <cols>
    <col min="1" max="1" width="20" style="2" customWidth="1"/>
    <col min="2" max="2" width="57.28515625" style="3" customWidth="1"/>
    <col min="3" max="3" width="32.7109375" style="3" customWidth="1"/>
    <col min="4" max="4" width="41.7109375" style="3" customWidth="1"/>
    <col min="5" max="5" width="26.42578125" style="3" customWidth="1"/>
    <col min="6" max="6" width="24.85546875" style="3" customWidth="1"/>
    <col min="7" max="7" width="28.28515625" style="3" customWidth="1"/>
    <col min="8" max="9" width="19.28515625" style="3" bestFit="1" customWidth="1"/>
    <col min="10" max="10" width="28.7109375" style="3" customWidth="1"/>
    <col min="11" max="16384" width="9.140625" style="3"/>
  </cols>
  <sheetData>
    <row r="1" spans="1:10" s="1" customFormat="1" ht="18.75" x14ac:dyDescent="0.2">
      <c r="A1" s="10"/>
      <c r="B1" s="10"/>
      <c r="C1" s="10"/>
      <c r="D1" s="10"/>
      <c r="E1" s="10"/>
      <c r="F1" s="10"/>
      <c r="G1" s="11"/>
      <c r="H1" s="11"/>
      <c r="I1" s="11"/>
    </row>
    <row r="2" spans="1:10" s="1" customFormat="1" ht="18.75" customHeight="1" x14ac:dyDescent="0.2">
      <c r="A2" s="153" t="s">
        <v>22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ht="18.75" x14ac:dyDescent="0.2">
      <c r="A3" s="12"/>
      <c r="B3" s="12"/>
      <c r="C3" s="12"/>
      <c r="D3" s="12"/>
      <c r="E3" s="12"/>
      <c r="F3" s="13"/>
      <c r="G3" s="13"/>
      <c r="H3" s="13"/>
      <c r="I3" s="13"/>
    </row>
    <row r="4" spans="1:10" ht="18.75" customHeight="1" x14ac:dyDescent="0.2">
      <c r="A4" s="157" t="s">
        <v>23</v>
      </c>
      <c r="B4" s="157" t="s">
        <v>24</v>
      </c>
      <c r="C4" s="157" t="s">
        <v>16</v>
      </c>
      <c r="D4" s="157" t="s">
        <v>0</v>
      </c>
      <c r="E4" s="150" t="s">
        <v>1</v>
      </c>
      <c r="F4" s="151"/>
      <c r="G4" s="151"/>
      <c r="H4" s="151"/>
      <c r="I4" s="151"/>
      <c r="J4" s="152"/>
    </row>
    <row r="5" spans="1:10" ht="18.75" x14ac:dyDescent="0.2">
      <c r="A5" s="157"/>
      <c r="B5" s="157"/>
      <c r="C5" s="157"/>
      <c r="D5" s="157"/>
      <c r="E5" s="150" t="s">
        <v>25</v>
      </c>
      <c r="F5" s="151"/>
      <c r="G5" s="151"/>
      <c r="H5" s="151"/>
      <c r="I5" s="151"/>
      <c r="J5" s="152"/>
    </row>
    <row r="6" spans="1:10" ht="71.25" customHeight="1" x14ac:dyDescent="0.2">
      <c r="A6" s="157"/>
      <c r="B6" s="157"/>
      <c r="C6" s="157"/>
      <c r="D6" s="157"/>
      <c r="E6" s="40" t="s">
        <v>2</v>
      </c>
      <c r="F6" s="41" t="s">
        <v>34</v>
      </c>
      <c r="G6" s="41" t="s">
        <v>35</v>
      </c>
      <c r="H6" s="103" t="s">
        <v>105</v>
      </c>
      <c r="I6" s="41" t="s">
        <v>108</v>
      </c>
      <c r="J6" s="99" t="s">
        <v>109</v>
      </c>
    </row>
    <row r="7" spans="1:10" ht="19.5" thickBot="1" x14ac:dyDescent="0.25">
      <c r="A7" s="14">
        <v>1</v>
      </c>
      <c r="B7" s="14">
        <v>2</v>
      </c>
      <c r="C7" s="14">
        <v>3</v>
      </c>
      <c r="D7" s="14">
        <v>4</v>
      </c>
      <c r="E7" s="15">
        <v>5</v>
      </c>
      <c r="F7" s="14" t="s">
        <v>114</v>
      </c>
      <c r="G7" s="14" t="s">
        <v>115</v>
      </c>
      <c r="H7" s="104" t="s">
        <v>116</v>
      </c>
      <c r="I7" s="14" t="s">
        <v>117</v>
      </c>
      <c r="J7" s="100" t="s">
        <v>118</v>
      </c>
    </row>
    <row r="8" spans="1:10" ht="18.75" x14ac:dyDescent="0.2">
      <c r="A8" s="119" t="s">
        <v>15</v>
      </c>
      <c r="B8" s="122" t="s">
        <v>26</v>
      </c>
      <c r="C8" s="122" t="s">
        <v>18</v>
      </c>
      <c r="D8" s="16" t="s">
        <v>3</v>
      </c>
      <c r="E8" s="17">
        <f>SUM(F8:J8)</f>
        <v>5789.55</v>
      </c>
      <c r="F8" s="18">
        <f t="shared" ref="F8:I8" si="0">SUM(F9:F13)</f>
        <v>1394.55</v>
      </c>
      <c r="G8" s="18">
        <f t="shared" si="0"/>
        <v>1395</v>
      </c>
      <c r="H8" s="18">
        <f t="shared" ref="H8" si="1">SUM(H9:H13)</f>
        <v>600</v>
      </c>
      <c r="I8" s="18">
        <f t="shared" si="0"/>
        <v>600</v>
      </c>
      <c r="J8" s="18">
        <f>SUM(J9:J13)</f>
        <v>1800</v>
      </c>
    </row>
    <row r="9" spans="1:10" ht="18.75" x14ac:dyDescent="0.2">
      <c r="A9" s="120"/>
      <c r="B9" s="123"/>
      <c r="C9" s="123"/>
      <c r="D9" s="19" t="s">
        <v>12</v>
      </c>
      <c r="E9" s="20">
        <f>SUM(F9:I9)</f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</row>
    <row r="10" spans="1:10" ht="18.75" x14ac:dyDescent="0.2">
      <c r="A10" s="120"/>
      <c r="B10" s="123"/>
      <c r="C10" s="123"/>
      <c r="D10" s="19" t="s">
        <v>4</v>
      </c>
      <c r="E10" s="20">
        <f>SUM(F10:I10)</f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</row>
    <row r="11" spans="1:10" ht="18.75" x14ac:dyDescent="0.2">
      <c r="A11" s="120"/>
      <c r="B11" s="123"/>
      <c r="C11" s="123"/>
      <c r="D11" s="19" t="s">
        <v>5</v>
      </c>
      <c r="E11" s="20">
        <f>SUM(F11:I11)</f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</row>
    <row r="12" spans="1:10" ht="18.75" x14ac:dyDescent="0.2">
      <c r="A12" s="120"/>
      <c r="B12" s="123"/>
      <c r="C12" s="123"/>
      <c r="D12" s="19" t="s">
        <v>96</v>
      </c>
      <c r="E12" s="20">
        <f>SUM(F12:J12)</f>
        <v>5244.55</v>
      </c>
      <c r="F12" s="21">
        <f>600+194.55+600</f>
        <v>1394.55</v>
      </c>
      <c r="G12" s="21">
        <v>850</v>
      </c>
      <c r="H12" s="21">
        <v>600</v>
      </c>
      <c r="I12" s="21">
        <v>600</v>
      </c>
      <c r="J12" s="21">
        <f>3000-600-600</f>
        <v>1800</v>
      </c>
    </row>
    <row r="13" spans="1:10" ht="18.75" x14ac:dyDescent="0.2">
      <c r="A13" s="120"/>
      <c r="B13" s="123"/>
      <c r="C13" s="123"/>
      <c r="D13" s="19" t="s">
        <v>6</v>
      </c>
      <c r="E13" s="20">
        <f>SUM(F13:J13)</f>
        <v>545</v>
      </c>
      <c r="F13" s="21">
        <v>0</v>
      </c>
      <c r="G13" s="21">
        <v>545</v>
      </c>
      <c r="H13" s="21">
        <v>0</v>
      </c>
      <c r="I13" s="21">
        <v>0</v>
      </c>
      <c r="J13" s="21">
        <v>0</v>
      </c>
    </row>
    <row r="14" spans="1:10" ht="18.75" x14ac:dyDescent="0.2">
      <c r="A14" s="120"/>
      <c r="B14" s="123"/>
      <c r="C14" s="123" t="s">
        <v>19</v>
      </c>
      <c r="D14" s="22" t="s">
        <v>3</v>
      </c>
      <c r="E14" s="23">
        <f>SUM(F14:J14)</f>
        <v>0</v>
      </c>
      <c r="F14" s="24">
        <f t="shared" ref="F14:I14" si="2">SUM(F15:F19)</f>
        <v>0</v>
      </c>
      <c r="G14" s="24">
        <f t="shared" si="2"/>
        <v>0</v>
      </c>
      <c r="H14" s="24">
        <f t="shared" ref="H14" si="3">SUM(H15:H19)</f>
        <v>0</v>
      </c>
      <c r="I14" s="24">
        <f t="shared" si="2"/>
        <v>0</v>
      </c>
      <c r="J14" s="24">
        <f t="shared" ref="J14" si="4">SUM(J15:J19)</f>
        <v>0</v>
      </c>
    </row>
    <row r="15" spans="1:10" ht="18.75" x14ac:dyDescent="0.2">
      <c r="A15" s="120"/>
      <c r="B15" s="123"/>
      <c r="C15" s="123"/>
      <c r="D15" s="19" t="s">
        <v>12</v>
      </c>
      <c r="E15" s="20">
        <f>SUM(F15:I15)</f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</row>
    <row r="16" spans="1:10" ht="18.75" x14ac:dyDescent="0.2">
      <c r="A16" s="120"/>
      <c r="B16" s="123"/>
      <c r="C16" s="123"/>
      <c r="D16" s="19" t="s">
        <v>4</v>
      </c>
      <c r="E16" s="20">
        <f>SUM(F16:I16)</f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 ht="18.75" x14ac:dyDescent="0.2">
      <c r="A17" s="120"/>
      <c r="B17" s="123"/>
      <c r="C17" s="123"/>
      <c r="D17" s="19" t="s">
        <v>5</v>
      </c>
      <c r="E17" s="20">
        <f>SUM(F17:I17)</f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0" ht="18.75" x14ac:dyDescent="0.2">
      <c r="A18" s="120"/>
      <c r="B18" s="123"/>
      <c r="C18" s="123"/>
      <c r="D18" s="97" t="s">
        <v>96</v>
      </c>
      <c r="E18" s="20">
        <f>SUM(F18:J18)</f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</row>
    <row r="19" spans="1:10" ht="19.5" thickBot="1" x14ac:dyDescent="0.25">
      <c r="A19" s="121"/>
      <c r="B19" s="124"/>
      <c r="C19" s="124"/>
      <c r="D19" s="25" t="s">
        <v>6</v>
      </c>
      <c r="E19" s="26">
        <f>SUM(F19:I19)</f>
        <v>0</v>
      </c>
      <c r="F19" s="26">
        <f>SUM(G19:O19)</f>
        <v>0</v>
      </c>
      <c r="G19" s="26">
        <f>SUM(I19:P19)</f>
        <v>0</v>
      </c>
      <c r="H19" s="26">
        <f>SUM(J19:P19)</f>
        <v>0</v>
      </c>
      <c r="I19" s="26">
        <f>SUM(K19:Q19)</f>
        <v>0</v>
      </c>
      <c r="J19" s="26">
        <f>SUM(L19:R19)</f>
        <v>0</v>
      </c>
    </row>
    <row r="20" spans="1:10" ht="18.75" x14ac:dyDescent="0.2">
      <c r="A20" s="141" t="s">
        <v>7</v>
      </c>
      <c r="B20" s="154" t="s">
        <v>27</v>
      </c>
      <c r="C20" s="156" t="s">
        <v>18</v>
      </c>
      <c r="D20" s="27" t="s">
        <v>3</v>
      </c>
      <c r="E20" s="28">
        <f>SUM(F20:J20)</f>
        <v>3017.9249600000003</v>
      </c>
      <c r="F20" s="29">
        <f t="shared" ref="F20:I20" si="5">SUM(F21:F25)</f>
        <v>717.92496000000006</v>
      </c>
      <c r="G20" s="29">
        <f t="shared" si="5"/>
        <v>800</v>
      </c>
      <c r="H20" s="29">
        <f t="shared" ref="H20" si="6">SUM(H21:H25)</f>
        <v>500</v>
      </c>
      <c r="I20" s="29">
        <f t="shared" si="5"/>
        <v>500</v>
      </c>
      <c r="J20" s="29">
        <f t="shared" ref="J20" si="7">SUM(J21:J25)</f>
        <v>500</v>
      </c>
    </row>
    <row r="21" spans="1:10" ht="18.75" x14ac:dyDescent="0.2">
      <c r="A21" s="149"/>
      <c r="B21" s="123"/>
      <c r="C21" s="156"/>
      <c r="D21" s="19" t="s">
        <v>12</v>
      </c>
      <c r="E21" s="20">
        <f>SUM(F21:I21)</f>
        <v>0</v>
      </c>
      <c r="F21" s="24"/>
      <c r="G21" s="24"/>
      <c r="H21" s="24"/>
      <c r="I21" s="24"/>
      <c r="J21" s="24"/>
    </row>
    <row r="22" spans="1:10" ht="18.75" x14ac:dyDescent="0.2">
      <c r="A22" s="149"/>
      <c r="B22" s="123"/>
      <c r="C22" s="156"/>
      <c r="D22" s="19" t="s">
        <v>4</v>
      </c>
      <c r="E22" s="20">
        <f>SUM(F22:I22)</f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</row>
    <row r="23" spans="1:10" ht="18.75" x14ac:dyDescent="0.2">
      <c r="A23" s="149"/>
      <c r="B23" s="123"/>
      <c r="C23" s="156"/>
      <c r="D23" s="19" t="s">
        <v>5</v>
      </c>
      <c r="E23" s="20">
        <f>SUM(F23:I23)</f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</row>
    <row r="24" spans="1:10" ht="18.75" x14ac:dyDescent="0.2">
      <c r="A24" s="149"/>
      <c r="B24" s="123"/>
      <c r="C24" s="156"/>
      <c r="D24" s="97" t="s">
        <v>96</v>
      </c>
      <c r="E24" s="20">
        <f>SUM(F24:J24)</f>
        <v>3017.9249600000003</v>
      </c>
      <c r="F24" s="21">
        <f>250+369.92496+98</f>
        <v>717.92496000000006</v>
      </c>
      <c r="G24" s="21">
        <v>800</v>
      </c>
      <c r="H24" s="21">
        <v>500</v>
      </c>
      <c r="I24" s="21">
        <v>500</v>
      </c>
      <c r="J24" s="21">
        <f>1500-500-500</f>
        <v>500</v>
      </c>
    </row>
    <row r="25" spans="1:10" ht="19.5" thickBot="1" x14ac:dyDescent="0.25">
      <c r="A25" s="139"/>
      <c r="B25" s="155"/>
      <c r="C25" s="156"/>
      <c r="D25" s="30" t="s">
        <v>6</v>
      </c>
      <c r="E25" s="31">
        <f>SUM(F25:I25)</f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</row>
    <row r="26" spans="1:10" ht="18.75" x14ac:dyDescent="0.2">
      <c r="A26" s="119" t="s">
        <v>8</v>
      </c>
      <c r="B26" s="122" t="s">
        <v>28</v>
      </c>
      <c r="C26" s="122" t="s">
        <v>20</v>
      </c>
      <c r="D26" s="33" t="s">
        <v>3</v>
      </c>
      <c r="E26" s="17">
        <f>SUM(F26:J26)</f>
        <v>15610.289349999999</v>
      </c>
      <c r="F26" s="18">
        <f t="shared" ref="F26:I26" si="8">SUM(F27:F31)</f>
        <v>1100.6868299999999</v>
      </c>
      <c r="G26" s="18">
        <f t="shared" si="8"/>
        <v>5239.6025199999995</v>
      </c>
      <c r="H26" s="18">
        <f t="shared" ref="H26" si="9">SUM(H27:H31)</f>
        <v>1679.1005399999999</v>
      </c>
      <c r="I26" s="18">
        <f t="shared" si="8"/>
        <v>1780.9656199999999</v>
      </c>
      <c r="J26" s="18">
        <f t="shared" ref="J26" si="10">SUM(J27:J31)</f>
        <v>5809.9338400000006</v>
      </c>
    </row>
    <row r="27" spans="1:10" ht="18.75" x14ac:dyDescent="0.2">
      <c r="A27" s="120"/>
      <c r="B27" s="123"/>
      <c r="C27" s="123"/>
      <c r="D27" s="19" t="s">
        <v>12</v>
      </c>
      <c r="E27" s="20">
        <f>SUM(F27:I27)</f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</row>
    <row r="28" spans="1:10" ht="18.75" x14ac:dyDescent="0.2">
      <c r="A28" s="120"/>
      <c r="B28" s="123"/>
      <c r="C28" s="123"/>
      <c r="D28" s="19" t="s">
        <v>4</v>
      </c>
      <c r="E28" s="20">
        <f>SUM(F28:I28)</f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</row>
    <row r="29" spans="1:10" ht="18.75" x14ac:dyDescent="0.2">
      <c r="A29" s="120"/>
      <c r="B29" s="123"/>
      <c r="C29" s="123"/>
      <c r="D29" s="19" t="s">
        <v>5</v>
      </c>
      <c r="E29" s="20">
        <f>SUM(F29:I29)</f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</row>
    <row r="30" spans="1:10" ht="18.75" x14ac:dyDescent="0.2">
      <c r="A30" s="120"/>
      <c r="B30" s="123"/>
      <c r="C30" s="123"/>
      <c r="D30" s="97" t="s">
        <v>96</v>
      </c>
      <c r="E30" s="20">
        <f>SUM(F30:J30)</f>
        <v>15022.15438</v>
      </c>
      <c r="F30" s="34">
        <f>740.258+6.23322+305.013+202.30908+175.35-241.35893-87.11754</f>
        <v>1100.6868299999999</v>
      </c>
      <c r="G30" s="109">
        <f>3549.548-2144.87932+3457.50486-210.70599</f>
        <v>4651.4675499999994</v>
      </c>
      <c r="H30" s="34">
        <v>1679.1005399999999</v>
      </c>
      <c r="I30" s="34">
        <v>1780.9656199999999</v>
      </c>
      <c r="J30" s="34">
        <f>9270-1679.10054-1780.96562</f>
        <v>5809.9338400000006</v>
      </c>
    </row>
    <row r="31" spans="1:10" ht="19.5" thickBot="1" x14ac:dyDescent="0.25">
      <c r="A31" s="121"/>
      <c r="B31" s="124"/>
      <c r="C31" s="124"/>
      <c r="D31" s="25" t="s">
        <v>6</v>
      </c>
      <c r="E31" s="26">
        <f>SUM(F31:J31)</f>
        <v>588.13496999999995</v>
      </c>
      <c r="F31" s="35">
        <v>0</v>
      </c>
      <c r="G31" s="35">
        <v>588.13496999999995</v>
      </c>
      <c r="H31" s="35">
        <v>0</v>
      </c>
      <c r="I31" s="35">
        <v>0</v>
      </c>
      <c r="J31" s="35">
        <v>0</v>
      </c>
    </row>
    <row r="32" spans="1:10" ht="18.75" x14ac:dyDescent="0.2">
      <c r="A32" s="119" t="s">
        <v>17</v>
      </c>
      <c r="B32" s="122" t="s">
        <v>29</v>
      </c>
      <c r="C32" s="122" t="s">
        <v>18</v>
      </c>
      <c r="D32" s="33" t="s">
        <v>3</v>
      </c>
      <c r="E32" s="17">
        <f>SUM(F32:J32)</f>
        <v>1822.9122500000001</v>
      </c>
      <c r="F32" s="18">
        <f t="shared" ref="F32:I32" si="11">SUM(F33:F37)</f>
        <v>72.912250000000014</v>
      </c>
      <c r="G32" s="18">
        <f t="shared" si="11"/>
        <v>250</v>
      </c>
      <c r="H32" s="18">
        <f t="shared" ref="H32" si="12">SUM(H33:H37)</f>
        <v>250</v>
      </c>
      <c r="I32" s="18">
        <f t="shared" si="11"/>
        <v>250</v>
      </c>
      <c r="J32" s="18">
        <f t="shared" ref="J32" si="13">SUM(J33:J37)</f>
        <v>1000</v>
      </c>
    </row>
    <row r="33" spans="1:11" ht="18.75" x14ac:dyDescent="0.2">
      <c r="A33" s="120"/>
      <c r="B33" s="123"/>
      <c r="C33" s="123"/>
      <c r="D33" s="19" t="s">
        <v>12</v>
      </c>
      <c r="E33" s="20">
        <f>SUM(F33:I33)</f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</row>
    <row r="34" spans="1:11" ht="18.75" x14ac:dyDescent="0.2">
      <c r="A34" s="120"/>
      <c r="B34" s="123"/>
      <c r="C34" s="123"/>
      <c r="D34" s="19" t="s">
        <v>4</v>
      </c>
      <c r="E34" s="20">
        <f>SUM(F34:I34)</f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</row>
    <row r="35" spans="1:11" ht="18.75" x14ac:dyDescent="0.2">
      <c r="A35" s="120"/>
      <c r="B35" s="123"/>
      <c r="C35" s="123"/>
      <c r="D35" s="19" t="s">
        <v>5</v>
      </c>
      <c r="E35" s="20">
        <f>SUM(F35:I35)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</row>
    <row r="36" spans="1:11" ht="18.75" x14ac:dyDescent="0.2">
      <c r="A36" s="120"/>
      <c r="B36" s="123"/>
      <c r="C36" s="123"/>
      <c r="D36" s="97" t="s">
        <v>96</v>
      </c>
      <c r="E36" s="20">
        <f>SUM(F36:J36)</f>
        <v>1822.9122500000001</v>
      </c>
      <c r="F36" s="21">
        <f>250-108.55913-68.52862</f>
        <v>72.912250000000014</v>
      </c>
      <c r="G36" s="21">
        <v>250</v>
      </c>
      <c r="H36" s="21">
        <v>250</v>
      </c>
      <c r="I36" s="21">
        <v>250</v>
      </c>
      <c r="J36" s="21">
        <f>1500-250-250</f>
        <v>1000</v>
      </c>
    </row>
    <row r="37" spans="1:11" ht="19.5" thickBot="1" x14ac:dyDescent="0.25">
      <c r="A37" s="121"/>
      <c r="B37" s="124"/>
      <c r="C37" s="124"/>
      <c r="D37" s="25" t="s">
        <v>6</v>
      </c>
      <c r="E37" s="26">
        <f>SUM(F37:I37)</f>
        <v>0</v>
      </c>
      <c r="F37" s="35">
        <v>0</v>
      </c>
      <c r="G37" s="35"/>
      <c r="H37" s="35">
        <v>0</v>
      </c>
      <c r="I37" s="35">
        <v>0</v>
      </c>
      <c r="J37" s="35">
        <v>0</v>
      </c>
    </row>
    <row r="38" spans="1:11" ht="18.75" x14ac:dyDescent="0.2">
      <c r="A38" s="125" t="s">
        <v>9</v>
      </c>
      <c r="B38" s="126"/>
      <c r="C38" s="129"/>
      <c r="D38" s="105" t="s">
        <v>3</v>
      </c>
      <c r="E38" s="106">
        <f>SUM(F38:J38)</f>
        <v>26240.67656</v>
      </c>
      <c r="F38" s="106">
        <f t="shared" ref="F38:I38" si="14">SUM(F39:F43)</f>
        <v>3286.07404</v>
      </c>
      <c r="G38" s="106">
        <f t="shared" si="14"/>
        <v>7684.6025199999995</v>
      </c>
      <c r="H38" s="106">
        <f t="shared" ref="H38" si="15">SUM(H39:H43)</f>
        <v>3029.1005399999999</v>
      </c>
      <c r="I38" s="106">
        <f t="shared" si="14"/>
        <v>3130.9656199999999</v>
      </c>
      <c r="J38" s="106">
        <f t="shared" ref="J38" si="16">SUM(J39:J43)</f>
        <v>9109.9338400000015</v>
      </c>
      <c r="K38" s="4"/>
    </row>
    <row r="39" spans="1:11" ht="18.75" x14ac:dyDescent="0.2">
      <c r="A39" s="125"/>
      <c r="B39" s="126"/>
      <c r="C39" s="130"/>
      <c r="D39" s="107" t="s">
        <v>12</v>
      </c>
      <c r="E39" s="108">
        <f>SUM(F39:I39)</f>
        <v>0</v>
      </c>
      <c r="F39" s="108">
        <f t="shared" ref="F39:I39" si="17">F9+F21+F27</f>
        <v>0</v>
      </c>
      <c r="G39" s="108">
        <f t="shared" si="17"/>
        <v>0</v>
      </c>
      <c r="H39" s="108">
        <f t="shared" ref="H39" si="18">H9+H21+H27</f>
        <v>0</v>
      </c>
      <c r="I39" s="108">
        <f t="shared" si="17"/>
        <v>0</v>
      </c>
      <c r="J39" s="108">
        <f t="shared" ref="J39" si="19">J9+J21+J27</f>
        <v>0</v>
      </c>
      <c r="K39" s="4"/>
    </row>
    <row r="40" spans="1:11" s="6" customFormat="1" ht="18.75" x14ac:dyDescent="0.2">
      <c r="A40" s="125"/>
      <c r="B40" s="126"/>
      <c r="C40" s="130"/>
      <c r="D40" s="107" t="s">
        <v>4</v>
      </c>
      <c r="E40" s="108">
        <f>SUM(F40:I40)</f>
        <v>0</v>
      </c>
      <c r="F40" s="108">
        <f t="shared" ref="F40:I40" si="20">F10+F22+F28</f>
        <v>0</v>
      </c>
      <c r="G40" s="108">
        <f t="shared" si="20"/>
        <v>0</v>
      </c>
      <c r="H40" s="108">
        <f t="shared" ref="H40" si="21">H10+H22+H28</f>
        <v>0</v>
      </c>
      <c r="I40" s="108">
        <f t="shared" si="20"/>
        <v>0</v>
      </c>
      <c r="J40" s="108">
        <f t="shared" ref="J40" si="22">J10+J22+J28</f>
        <v>0</v>
      </c>
      <c r="K40" s="5"/>
    </row>
    <row r="41" spans="1:11" s="6" customFormat="1" ht="18.75" x14ac:dyDescent="0.2">
      <c r="A41" s="125"/>
      <c r="B41" s="126"/>
      <c r="C41" s="130"/>
      <c r="D41" s="107" t="s">
        <v>5</v>
      </c>
      <c r="E41" s="108">
        <f>SUM(F41:I41)</f>
        <v>0</v>
      </c>
      <c r="F41" s="108">
        <f t="shared" ref="F41:I41" si="23">F11+F23+F29</f>
        <v>0</v>
      </c>
      <c r="G41" s="108">
        <f t="shared" si="23"/>
        <v>0</v>
      </c>
      <c r="H41" s="108">
        <f t="shared" ref="H41" si="24">H11+H23+H29</f>
        <v>0</v>
      </c>
      <c r="I41" s="108">
        <f t="shared" si="23"/>
        <v>0</v>
      </c>
      <c r="J41" s="108">
        <f t="shared" ref="J41" si="25">J11+J23+J29</f>
        <v>0</v>
      </c>
      <c r="K41" s="5"/>
    </row>
    <row r="42" spans="1:11" s="6" customFormat="1" ht="18.75" x14ac:dyDescent="0.2">
      <c r="A42" s="125"/>
      <c r="B42" s="126"/>
      <c r="C42" s="130"/>
      <c r="D42" s="107" t="s">
        <v>96</v>
      </c>
      <c r="E42" s="108">
        <f>SUM(F42:J42)</f>
        <v>25107.541590000001</v>
      </c>
      <c r="F42" s="108">
        <f t="shared" ref="F42:I42" si="26">F12+F24+F30+F18+F36</f>
        <v>3286.07404</v>
      </c>
      <c r="G42" s="108">
        <f t="shared" si="26"/>
        <v>6551.4675499999994</v>
      </c>
      <c r="H42" s="108">
        <f t="shared" ref="H42" si="27">H12+H24+H30+H18+H36</f>
        <v>3029.1005399999999</v>
      </c>
      <c r="I42" s="108">
        <f t="shared" si="26"/>
        <v>3130.9656199999999</v>
      </c>
      <c r="J42" s="108">
        <f t="shared" ref="J42" si="28">J12+J24+J30+J18+J36</f>
        <v>9109.9338400000015</v>
      </c>
      <c r="K42" s="5"/>
    </row>
    <row r="43" spans="1:11" ht="18.75" x14ac:dyDescent="0.2">
      <c r="A43" s="127"/>
      <c r="B43" s="128"/>
      <c r="C43" s="130"/>
      <c r="D43" s="107" t="s">
        <v>6</v>
      </c>
      <c r="E43" s="108">
        <f>SUM(F43:J43)</f>
        <v>1133.1349700000001</v>
      </c>
      <c r="F43" s="108">
        <f t="shared" ref="F43:I43" si="29">F13+F25+F31+F37+F19</f>
        <v>0</v>
      </c>
      <c r="G43" s="108">
        <f>G13+G25+G31+G37+G19</f>
        <v>1133.1349700000001</v>
      </c>
      <c r="H43" s="108">
        <f t="shared" ref="H43" si="30">H13+H25+H31+H37+H19</f>
        <v>0</v>
      </c>
      <c r="I43" s="108">
        <f t="shared" si="29"/>
        <v>0</v>
      </c>
      <c r="J43" s="108">
        <f t="shared" ref="J43" si="31">J13+J25+J31+J37+J19</f>
        <v>0</v>
      </c>
      <c r="K43" s="4"/>
    </row>
    <row r="44" spans="1:11" ht="18.75" x14ac:dyDescent="0.2">
      <c r="A44" s="131" t="s">
        <v>10</v>
      </c>
      <c r="B44" s="132"/>
      <c r="C44" s="37"/>
      <c r="D44" s="37"/>
      <c r="E44" s="23"/>
      <c r="F44" s="37"/>
      <c r="G44" s="37"/>
      <c r="H44" s="37"/>
      <c r="I44" s="37"/>
      <c r="J44" s="37"/>
      <c r="K44" s="4"/>
    </row>
    <row r="45" spans="1:11" ht="18.75" customHeight="1" x14ac:dyDescent="0.2">
      <c r="A45" s="133" t="s">
        <v>30</v>
      </c>
      <c r="B45" s="134"/>
      <c r="C45" s="139"/>
      <c r="D45" s="19" t="s">
        <v>3</v>
      </c>
      <c r="E45" s="23">
        <f t="shared" ref="E45:E50" si="32">SUM(F45:I45)</f>
        <v>0</v>
      </c>
      <c r="F45" s="37"/>
      <c r="G45" s="37"/>
      <c r="H45" s="37"/>
      <c r="I45" s="37"/>
      <c r="J45" s="37"/>
      <c r="K45" s="4"/>
    </row>
    <row r="46" spans="1:11" ht="18.75" x14ac:dyDescent="0.2">
      <c r="A46" s="135"/>
      <c r="B46" s="136"/>
      <c r="C46" s="140"/>
      <c r="D46" s="19" t="s">
        <v>12</v>
      </c>
      <c r="E46" s="23">
        <f t="shared" si="32"/>
        <v>0</v>
      </c>
      <c r="F46" s="37"/>
      <c r="G46" s="37"/>
      <c r="H46" s="37"/>
      <c r="I46" s="37"/>
      <c r="J46" s="37"/>
      <c r="K46" s="4"/>
    </row>
    <row r="47" spans="1:11" ht="18.75" x14ac:dyDescent="0.2">
      <c r="A47" s="135"/>
      <c r="B47" s="136"/>
      <c r="C47" s="140"/>
      <c r="D47" s="19" t="s">
        <v>4</v>
      </c>
      <c r="E47" s="23">
        <f t="shared" si="32"/>
        <v>0</v>
      </c>
      <c r="F47" s="37"/>
      <c r="G47" s="37"/>
      <c r="H47" s="37"/>
      <c r="I47" s="37"/>
      <c r="J47" s="37"/>
      <c r="K47" s="4"/>
    </row>
    <row r="48" spans="1:11" ht="18.75" x14ac:dyDescent="0.2">
      <c r="A48" s="135"/>
      <c r="B48" s="136"/>
      <c r="C48" s="140"/>
      <c r="D48" s="19" t="s">
        <v>5</v>
      </c>
      <c r="E48" s="23">
        <f t="shared" si="32"/>
        <v>0</v>
      </c>
      <c r="F48" s="37"/>
      <c r="G48" s="37"/>
      <c r="H48" s="37"/>
      <c r="I48" s="37"/>
      <c r="J48" s="37"/>
      <c r="K48" s="4"/>
    </row>
    <row r="49" spans="1:11" ht="18.75" x14ac:dyDescent="0.2">
      <c r="A49" s="135"/>
      <c r="B49" s="136"/>
      <c r="C49" s="140"/>
      <c r="D49" s="97" t="s">
        <v>96</v>
      </c>
      <c r="E49" s="23">
        <f t="shared" si="32"/>
        <v>0</v>
      </c>
      <c r="F49" s="37"/>
      <c r="G49" s="37"/>
      <c r="H49" s="37"/>
      <c r="I49" s="37"/>
      <c r="J49" s="37"/>
      <c r="K49" s="4"/>
    </row>
    <row r="50" spans="1:11" ht="18.75" x14ac:dyDescent="0.2">
      <c r="A50" s="137"/>
      <c r="B50" s="138"/>
      <c r="C50" s="141"/>
      <c r="D50" s="19" t="s">
        <v>6</v>
      </c>
      <c r="E50" s="23">
        <f t="shared" si="32"/>
        <v>0</v>
      </c>
      <c r="F50" s="37"/>
      <c r="G50" s="37"/>
      <c r="H50" s="37"/>
      <c r="I50" s="37"/>
      <c r="J50" s="37"/>
      <c r="K50" s="4"/>
    </row>
    <row r="51" spans="1:11" s="8" customFormat="1" ht="18.75" customHeight="1" x14ac:dyDescent="0.2">
      <c r="A51" s="110" t="s">
        <v>31</v>
      </c>
      <c r="B51" s="111"/>
      <c r="C51" s="116"/>
      <c r="D51" s="36" t="s">
        <v>3</v>
      </c>
      <c r="E51" s="23">
        <f>SUM(F51:J51)</f>
        <v>26240.67656</v>
      </c>
      <c r="F51" s="23">
        <f t="shared" ref="F51:I51" si="33">SUM(F53:F56)</f>
        <v>3286.07404</v>
      </c>
      <c r="G51" s="23">
        <f t="shared" si="33"/>
        <v>7684.6025199999995</v>
      </c>
      <c r="H51" s="23">
        <f t="shared" ref="H51" si="34">SUM(H53:H56)</f>
        <v>3029.1005399999999</v>
      </c>
      <c r="I51" s="23">
        <f t="shared" si="33"/>
        <v>3130.9656199999999</v>
      </c>
      <c r="J51" s="23">
        <f t="shared" ref="J51" si="35">SUM(J53:J56)</f>
        <v>9109.9338400000015</v>
      </c>
      <c r="K51" s="7"/>
    </row>
    <row r="52" spans="1:11" s="6" customFormat="1" ht="18.75" x14ac:dyDescent="0.2">
      <c r="A52" s="112"/>
      <c r="B52" s="113"/>
      <c r="C52" s="117"/>
      <c r="D52" s="38" t="s">
        <v>12</v>
      </c>
      <c r="E52" s="20">
        <f t="shared" ref="E52:I52" si="36">E39</f>
        <v>0</v>
      </c>
      <c r="F52" s="20">
        <f t="shared" si="36"/>
        <v>0</v>
      </c>
      <c r="G52" s="20">
        <f t="shared" si="36"/>
        <v>0</v>
      </c>
      <c r="H52" s="20">
        <f t="shared" ref="H52" si="37">H39</f>
        <v>0</v>
      </c>
      <c r="I52" s="20">
        <f t="shared" si="36"/>
        <v>0</v>
      </c>
      <c r="J52" s="20">
        <f t="shared" ref="J52" si="38">J39</f>
        <v>0</v>
      </c>
      <c r="K52" s="5"/>
    </row>
    <row r="53" spans="1:11" s="6" customFormat="1" ht="18.75" x14ac:dyDescent="0.2">
      <c r="A53" s="112"/>
      <c r="B53" s="113"/>
      <c r="C53" s="117"/>
      <c r="D53" s="38" t="s">
        <v>4</v>
      </c>
      <c r="E53" s="20">
        <f>SUM(F53:I53)</f>
        <v>0</v>
      </c>
      <c r="F53" s="20">
        <f t="shared" ref="F53:I53" si="39">F27</f>
        <v>0</v>
      </c>
      <c r="G53" s="20">
        <f t="shared" si="39"/>
        <v>0</v>
      </c>
      <c r="H53" s="20">
        <f t="shared" ref="H53" si="40">H27</f>
        <v>0</v>
      </c>
      <c r="I53" s="20">
        <f t="shared" si="39"/>
        <v>0</v>
      </c>
      <c r="J53" s="20">
        <f t="shared" ref="J53" si="41">J27</f>
        <v>0</v>
      </c>
      <c r="K53" s="5"/>
    </row>
    <row r="54" spans="1:11" s="6" customFormat="1" ht="18.75" x14ac:dyDescent="0.2">
      <c r="A54" s="112"/>
      <c r="B54" s="113"/>
      <c r="C54" s="117"/>
      <c r="D54" s="38" t="s">
        <v>5</v>
      </c>
      <c r="E54" s="20">
        <f>SUM(F54:I54)</f>
        <v>0</v>
      </c>
      <c r="F54" s="20">
        <f t="shared" ref="F54:I54" si="42">F28</f>
        <v>0</v>
      </c>
      <c r="G54" s="20">
        <f t="shared" si="42"/>
        <v>0</v>
      </c>
      <c r="H54" s="20">
        <f t="shared" ref="H54" si="43">H28</f>
        <v>0</v>
      </c>
      <c r="I54" s="20">
        <f t="shared" si="42"/>
        <v>0</v>
      </c>
      <c r="J54" s="20">
        <f t="shared" ref="J54" si="44">J28</f>
        <v>0</v>
      </c>
      <c r="K54" s="5"/>
    </row>
    <row r="55" spans="1:11" s="6" customFormat="1" ht="18.75" x14ac:dyDescent="0.2">
      <c r="A55" s="112"/>
      <c r="B55" s="113"/>
      <c r="C55" s="117"/>
      <c r="D55" s="98" t="s">
        <v>96</v>
      </c>
      <c r="E55" s="20">
        <f>SUM(F55:J55)</f>
        <v>25107.541590000001</v>
      </c>
      <c r="F55" s="20">
        <f t="shared" ref="F55:I56" si="45">F42</f>
        <v>3286.07404</v>
      </c>
      <c r="G55" s="20">
        <f t="shared" si="45"/>
        <v>6551.4675499999994</v>
      </c>
      <c r="H55" s="20">
        <f t="shared" ref="H55" si="46">H42</f>
        <v>3029.1005399999999</v>
      </c>
      <c r="I55" s="20">
        <f t="shared" si="45"/>
        <v>3130.9656199999999</v>
      </c>
      <c r="J55" s="20">
        <f t="shared" ref="J55" si="47">J42</f>
        <v>9109.9338400000015</v>
      </c>
    </row>
    <row r="56" spans="1:11" s="6" customFormat="1" ht="18.75" x14ac:dyDescent="0.2">
      <c r="A56" s="114"/>
      <c r="B56" s="115"/>
      <c r="C56" s="118"/>
      <c r="D56" s="38" t="s">
        <v>6</v>
      </c>
      <c r="E56" s="20">
        <f>E43</f>
        <v>1133.1349700000001</v>
      </c>
      <c r="F56" s="20">
        <f t="shared" si="45"/>
        <v>0</v>
      </c>
      <c r="G56" s="20">
        <f t="shared" si="45"/>
        <v>1133.1349700000001</v>
      </c>
      <c r="H56" s="20">
        <f t="shared" ref="H56" si="48">H43</f>
        <v>0</v>
      </c>
      <c r="I56" s="20">
        <f t="shared" si="45"/>
        <v>0</v>
      </c>
      <c r="J56" s="20">
        <f t="shared" ref="J56" si="49">J43</f>
        <v>0</v>
      </c>
    </row>
    <row r="57" spans="1:11" ht="18.75" x14ac:dyDescent="0.2">
      <c r="A57" s="131" t="s">
        <v>10</v>
      </c>
      <c r="B57" s="132"/>
      <c r="C57" s="37"/>
      <c r="D57" s="37"/>
      <c r="E57" s="23"/>
      <c r="F57" s="37"/>
      <c r="G57" s="37"/>
      <c r="H57" s="37"/>
      <c r="I57" s="37"/>
      <c r="J57" s="37"/>
      <c r="K57" s="4"/>
    </row>
    <row r="58" spans="1:11" ht="18.75" customHeight="1" x14ac:dyDescent="0.2">
      <c r="A58" s="133" t="s">
        <v>32</v>
      </c>
      <c r="B58" s="134"/>
      <c r="C58" s="139"/>
      <c r="D58" s="19" t="s">
        <v>3</v>
      </c>
      <c r="E58" s="23">
        <f t="shared" ref="E58:E63" si="50">SUM(F58:I58)</f>
        <v>0</v>
      </c>
      <c r="F58" s="37"/>
      <c r="G58" s="37"/>
      <c r="H58" s="37"/>
      <c r="I58" s="37"/>
      <c r="J58" s="37"/>
      <c r="K58" s="4"/>
    </row>
    <row r="59" spans="1:11" ht="18.75" x14ac:dyDescent="0.2">
      <c r="A59" s="135"/>
      <c r="B59" s="136"/>
      <c r="C59" s="140"/>
      <c r="D59" s="19" t="s">
        <v>12</v>
      </c>
      <c r="E59" s="23">
        <f t="shared" si="50"/>
        <v>0</v>
      </c>
      <c r="F59" s="37"/>
      <c r="G59" s="37"/>
      <c r="H59" s="37"/>
      <c r="I59" s="37"/>
      <c r="J59" s="37"/>
      <c r="K59" s="4"/>
    </row>
    <row r="60" spans="1:11" ht="18.75" x14ac:dyDescent="0.2">
      <c r="A60" s="135"/>
      <c r="B60" s="136"/>
      <c r="C60" s="140"/>
      <c r="D60" s="19" t="s">
        <v>4</v>
      </c>
      <c r="E60" s="23">
        <f t="shared" si="50"/>
        <v>0</v>
      </c>
      <c r="F60" s="37"/>
      <c r="G60" s="37"/>
      <c r="H60" s="37"/>
      <c r="I60" s="37"/>
      <c r="J60" s="37"/>
      <c r="K60" s="4"/>
    </row>
    <row r="61" spans="1:11" ht="18.75" x14ac:dyDescent="0.2">
      <c r="A61" s="135"/>
      <c r="B61" s="136"/>
      <c r="C61" s="140"/>
      <c r="D61" s="19" t="s">
        <v>5</v>
      </c>
      <c r="E61" s="23">
        <f t="shared" si="50"/>
        <v>0</v>
      </c>
      <c r="F61" s="37"/>
      <c r="G61" s="37"/>
      <c r="H61" s="37"/>
      <c r="I61" s="37"/>
      <c r="J61" s="37"/>
      <c r="K61" s="4"/>
    </row>
    <row r="62" spans="1:11" ht="18.75" x14ac:dyDescent="0.2">
      <c r="A62" s="135"/>
      <c r="B62" s="136"/>
      <c r="C62" s="140"/>
      <c r="D62" s="97" t="s">
        <v>96</v>
      </c>
      <c r="E62" s="23">
        <f t="shared" si="50"/>
        <v>0</v>
      </c>
      <c r="F62" s="37"/>
      <c r="G62" s="37"/>
      <c r="H62" s="37"/>
      <c r="I62" s="37"/>
      <c r="J62" s="37"/>
      <c r="K62" s="4"/>
    </row>
    <row r="63" spans="1:11" ht="18.75" x14ac:dyDescent="0.2">
      <c r="A63" s="137"/>
      <c r="B63" s="138"/>
      <c r="C63" s="141"/>
      <c r="D63" s="19" t="s">
        <v>6</v>
      </c>
      <c r="E63" s="23">
        <f t="shared" si="50"/>
        <v>0</v>
      </c>
      <c r="F63" s="37"/>
      <c r="G63" s="37"/>
      <c r="H63" s="37"/>
      <c r="I63" s="37"/>
      <c r="J63" s="37"/>
      <c r="K63" s="4"/>
    </row>
    <row r="64" spans="1:11" s="8" customFormat="1" ht="18.75" customHeight="1" x14ac:dyDescent="0.2">
      <c r="A64" s="110" t="s">
        <v>33</v>
      </c>
      <c r="B64" s="111"/>
      <c r="C64" s="116"/>
      <c r="D64" s="36" t="s">
        <v>3</v>
      </c>
      <c r="E64" s="23">
        <f>SUM(F64:J64)</f>
        <v>26240.67656</v>
      </c>
      <c r="F64" s="23">
        <f t="shared" ref="F64:I64" si="51">SUM(F66:F69)</f>
        <v>3286.07404</v>
      </c>
      <c r="G64" s="23">
        <f t="shared" si="51"/>
        <v>7684.6025199999995</v>
      </c>
      <c r="H64" s="23">
        <f t="shared" ref="H64" si="52">SUM(H66:H69)</f>
        <v>3029.1005399999999</v>
      </c>
      <c r="I64" s="23">
        <f t="shared" si="51"/>
        <v>3130.9656199999999</v>
      </c>
      <c r="J64" s="23">
        <f t="shared" ref="J64" si="53">SUM(J66:J69)</f>
        <v>9109.9338400000015</v>
      </c>
      <c r="K64" s="7"/>
    </row>
    <row r="65" spans="1:11" s="6" customFormat="1" ht="18.75" x14ac:dyDescent="0.2">
      <c r="A65" s="112"/>
      <c r="B65" s="113"/>
      <c r="C65" s="117"/>
      <c r="D65" s="38" t="s">
        <v>12</v>
      </c>
      <c r="E65" s="20">
        <f>SUM(F65:I65)</f>
        <v>0</v>
      </c>
      <c r="F65" s="20">
        <f t="shared" ref="F65:I65" si="54">F39</f>
        <v>0</v>
      </c>
      <c r="G65" s="20">
        <f t="shared" si="54"/>
        <v>0</v>
      </c>
      <c r="H65" s="20">
        <f t="shared" ref="H65" si="55">H39</f>
        <v>0</v>
      </c>
      <c r="I65" s="20">
        <f t="shared" si="54"/>
        <v>0</v>
      </c>
      <c r="J65" s="20">
        <f t="shared" ref="J65" si="56">J39</f>
        <v>0</v>
      </c>
      <c r="K65" s="5"/>
    </row>
    <row r="66" spans="1:11" s="6" customFormat="1" ht="18.75" x14ac:dyDescent="0.2">
      <c r="A66" s="112"/>
      <c r="B66" s="113"/>
      <c r="C66" s="117"/>
      <c r="D66" s="38" t="s">
        <v>4</v>
      </c>
      <c r="E66" s="20">
        <f>SUM(F66:I66)</f>
        <v>0</v>
      </c>
      <c r="F66" s="20">
        <f t="shared" ref="F66:I66" si="57">F40</f>
        <v>0</v>
      </c>
      <c r="G66" s="20">
        <f t="shared" si="57"/>
        <v>0</v>
      </c>
      <c r="H66" s="20">
        <f t="shared" ref="H66" si="58">H40</f>
        <v>0</v>
      </c>
      <c r="I66" s="20">
        <f t="shared" si="57"/>
        <v>0</v>
      </c>
      <c r="J66" s="20">
        <f t="shared" ref="J66" si="59">J40</f>
        <v>0</v>
      </c>
      <c r="K66" s="5"/>
    </row>
    <row r="67" spans="1:11" s="6" customFormat="1" ht="18.75" x14ac:dyDescent="0.2">
      <c r="A67" s="112"/>
      <c r="B67" s="113"/>
      <c r="C67" s="117"/>
      <c r="D67" s="38" t="s">
        <v>5</v>
      </c>
      <c r="E67" s="20">
        <f>SUM(F67:I67)</f>
        <v>0</v>
      </c>
      <c r="F67" s="20">
        <f t="shared" ref="F67:I67" si="60">F41</f>
        <v>0</v>
      </c>
      <c r="G67" s="20">
        <f t="shared" si="60"/>
        <v>0</v>
      </c>
      <c r="H67" s="20">
        <f t="shared" ref="H67" si="61">H41</f>
        <v>0</v>
      </c>
      <c r="I67" s="20">
        <f t="shared" si="60"/>
        <v>0</v>
      </c>
      <c r="J67" s="20">
        <f t="shared" ref="J67" si="62">J41</f>
        <v>0</v>
      </c>
      <c r="K67" s="5"/>
    </row>
    <row r="68" spans="1:11" s="6" customFormat="1" ht="18.75" x14ac:dyDescent="0.2">
      <c r="A68" s="112"/>
      <c r="B68" s="113"/>
      <c r="C68" s="117"/>
      <c r="D68" s="98" t="s">
        <v>96</v>
      </c>
      <c r="E68" s="20">
        <f>SUM(F68:J68)</f>
        <v>25107.541590000001</v>
      </c>
      <c r="F68" s="20">
        <f t="shared" ref="F68:I68" si="63">F42</f>
        <v>3286.07404</v>
      </c>
      <c r="G68" s="20">
        <f t="shared" si="63"/>
        <v>6551.4675499999994</v>
      </c>
      <c r="H68" s="20">
        <f t="shared" ref="H68" si="64">H42</f>
        <v>3029.1005399999999</v>
      </c>
      <c r="I68" s="20">
        <f t="shared" si="63"/>
        <v>3130.9656199999999</v>
      </c>
      <c r="J68" s="20">
        <f t="shared" ref="J68" si="65">J42</f>
        <v>9109.9338400000015</v>
      </c>
    </row>
    <row r="69" spans="1:11" s="6" customFormat="1" ht="18.75" x14ac:dyDescent="0.2">
      <c r="A69" s="114"/>
      <c r="B69" s="115"/>
      <c r="C69" s="118"/>
      <c r="D69" s="38" t="s">
        <v>6</v>
      </c>
      <c r="E69" s="20">
        <f>SUM(F69:J69)</f>
        <v>1133.1349700000001</v>
      </c>
      <c r="F69" s="20">
        <f t="shared" ref="F69:I69" si="66">F43</f>
        <v>0</v>
      </c>
      <c r="G69" s="20">
        <f t="shared" si="66"/>
        <v>1133.1349700000001</v>
      </c>
      <c r="H69" s="20">
        <f t="shared" ref="H69" si="67">H43</f>
        <v>0</v>
      </c>
      <c r="I69" s="20">
        <f t="shared" si="66"/>
        <v>0</v>
      </c>
      <c r="J69" s="20">
        <f t="shared" ref="J69" si="68">J43</f>
        <v>0</v>
      </c>
    </row>
    <row r="70" spans="1:11" s="6" customFormat="1" ht="18.75" x14ac:dyDescent="0.2">
      <c r="A70" s="142" t="s">
        <v>10</v>
      </c>
      <c r="B70" s="142"/>
      <c r="C70" s="39"/>
      <c r="D70" s="39"/>
      <c r="E70" s="20"/>
      <c r="F70" s="20">
        <f t="shared" ref="F70:I70" si="69">F57</f>
        <v>0</v>
      </c>
      <c r="G70" s="20">
        <f t="shared" si="69"/>
        <v>0</v>
      </c>
      <c r="H70" s="20">
        <f t="shared" ref="H70" si="70">H57</f>
        <v>0</v>
      </c>
      <c r="I70" s="20">
        <f t="shared" si="69"/>
        <v>0</v>
      </c>
      <c r="J70" s="20">
        <f t="shared" ref="J70" si="71">J57</f>
        <v>0</v>
      </c>
    </row>
    <row r="71" spans="1:11" ht="18.75" x14ac:dyDescent="0.2">
      <c r="A71" s="143" t="s">
        <v>21</v>
      </c>
      <c r="B71" s="144"/>
      <c r="C71" s="149"/>
      <c r="D71" s="22" t="s">
        <v>3</v>
      </c>
      <c r="E71" s="23">
        <f>SUM(F71:J71)</f>
        <v>10630.387210000001</v>
      </c>
      <c r="F71" s="24">
        <f t="shared" ref="F71:I71" si="72">SUM(F73:F76)</f>
        <v>2185.3872099999999</v>
      </c>
      <c r="G71" s="24">
        <f t="shared" si="72"/>
        <v>2445</v>
      </c>
      <c r="H71" s="24">
        <f t="shared" ref="H71" si="73">SUM(H73:H76)</f>
        <v>1350</v>
      </c>
      <c r="I71" s="24">
        <f t="shared" si="72"/>
        <v>1350</v>
      </c>
      <c r="J71" s="24">
        <f t="shared" ref="J71" si="74">SUM(J73:J76)</f>
        <v>3300</v>
      </c>
    </row>
    <row r="72" spans="1:11" ht="18.75" x14ac:dyDescent="0.2">
      <c r="A72" s="145"/>
      <c r="B72" s="146"/>
      <c r="C72" s="149"/>
      <c r="D72" s="19" t="s">
        <v>12</v>
      </c>
      <c r="E72" s="23">
        <f>SUM(F72:I72)</f>
        <v>0</v>
      </c>
      <c r="F72" s="24">
        <f t="shared" ref="F72:I72" si="75">F9+F21</f>
        <v>0</v>
      </c>
      <c r="G72" s="24">
        <f t="shared" si="75"/>
        <v>0</v>
      </c>
      <c r="H72" s="24">
        <f t="shared" ref="H72" si="76">H9+H21</f>
        <v>0</v>
      </c>
      <c r="I72" s="24">
        <f t="shared" si="75"/>
        <v>0</v>
      </c>
      <c r="J72" s="24">
        <f t="shared" ref="J72" si="77">J9+J21</f>
        <v>0</v>
      </c>
    </row>
    <row r="73" spans="1:11" ht="18.75" x14ac:dyDescent="0.2">
      <c r="A73" s="145"/>
      <c r="B73" s="146"/>
      <c r="C73" s="149"/>
      <c r="D73" s="19" t="s">
        <v>4</v>
      </c>
      <c r="E73" s="20">
        <f>SUM(F73:I73)</f>
        <v>0</v>
      </c>
      <c r="F73" s="24">
        <f t="shared" ref="F73:I73" si="78">F10+F22</f>
        <v>0</v>
      </c>
      <c r="G73" s="24">
        <f t="shared" si="78"/>
        <v>0</v>
      </c>
      <c r="H73" s="24">
        <f t="shared" ref="H73" si="79">H10+H22</f>
        <v>0</v>
      </c>
      <c r="I73" s="24">
        <f t="shared" si="78"/>
        <v>0</v>
      </c>
      <c r="J73" s="24">
        <f t="shared" ref="J73" si="80">J10+J22</f>
        <v>0</v>
      </c>
    </row>
    <row r="74" spans="1:11" ht="18.75" x14ac:dyDescent="0.2">
      <c r="A74" s="145"/>
      <c r="B74" s="146"/>
      <c r="C74" s="149"/>
      <c r="D74" s="19" t="s">
        <v>5</v>
      </c>
      <c r="E74" s="20">
        <f>SUM(F74:I74)</f>
        <v>0</v>
      </c>
      <c r="F74" s="24">
        <f t="shared" ref="F74:I74" si="81">F11+F23+F29</f>
        <v>0</v>
      </c>
      <c r="G74" s="24">
        <f t="shared" si="81"/>
        <v>0</v>
      </c>
      <c r="H74" s="24">
        <f t="shared" ref="H74" si="82">H11+H23+H29</f>
        <v>0</v>
      </c>
      <c r="I74" s="24">
        <f t="shared" si="81"/>
        <v>0</v>
      </c>
      <c r="J74" s="24">
        <f t="shared" ref="J74" si="83">J11+J23+J29</f>
        <v>0</v>
      </c>
    </row>
    <row r="75" spans="1:11" ht="18.75" x14ac:dyDescent="0.2">
      <c r="A75" s="145"/>
      <c r="B75" s="146"/>
      <c r="C75" s="149"/>
      <c r="D75" s="97" t="s">
        <v>96</v>
      </c>
      <c r="E75" s="20">
        <f>SUM(F75:J75)</f>
        <v>10085.387210000001</v>
      </c>
      <c r="F75" s="21">
        <f t="shared" ref="F75:I76" si="84">F12+F24+F36</f>
        <v>2185.3872099999999</v>
      </c>
      <c r="G75" s="21">
        <f t="shared" si="84"/>
        <v>1900</v>
      </c>
      <c r="H75" s="21">
        <f t="shared" ref="H75" si="85">H12+H24+H36</f>
        <v>1350</v>
      </c>
      <c r="I75" s="21">
        <f t="shared" si="84"/>
        <v>1350</v>
      </c>
      <c r="J75" s="21">
        <f t="shared" ref="J75" si="86">J12+J24+J36</f>
        <v>3300</v>
      </c>
    </row>
    <row r="76" spans="1:11" ht="18.75" x14ac:dyDescent="0.2">
      <c r="A76" s="147"/>
      <c r="B76" s="148"/>
      <c r="C76" s="149"/>
      <c r="D76" s="19" t="s">
        <v>6</v>
      </c>
      <c r="E76" s="20">
        <f>SUM(F76:J76)</f>
        <v>545</v>
      </c>
      <c r="F76" s="21">
        <f t="shared" si="84"/>
        <v>0</v>
      </c>
      <c r="G76" s="21">
        <f t="shared" si="84"/>
        <v>545</v>
      </c>
      <c r="H76" s="21">
        <f t="shared" ref="H76" si="87">H13+H25+H37</f>
        <v>0</v>
      </c>
      <c r="I76" s="21">
        <f t="shared" si="84"/>
        <v>0</v>
      </c>
      <c r="J76" s="21">
        <f t="shared" ref="J76" si="88">J13+J25+J37</f>
        <v>0</v>
      </c>
    </row>
    <row r="77" spans="1:11" ht="18.75" x14ac:dyDescent="0.2">
      <c r="A77" s="143" t="s">
        <v>11</v>
      </c>
      <c r="B77" s="144"/>
      <c r="C77" s="149"/>
      <c r="D77" s="22" t="s">
        <v>3</v>
      </c>
      <c r="E77" s="23">
        <f>SUM(F77:J77)</f>
        <v>15610.289349999999</v>
      </c>
      <c r="F77" s="24">
        <f t="shared" ref="F77:I77" si="89">SUM(F78:F82)</f>
        <v>1100.6868299999999</v>
      </c>
      <c r="G77" s="24">
        <f t="shared" si="89"/>
        <v>5239.6025199999995</v>
      </c>
      <c r="H77" s="24">
        <f t="shared" ref="H77" si="90">SUM(H78:H82)</f>
        <v>1679.1005399999999</v>
      </c>
      <c r="I77" s="24">
        <f t="shared" si="89"/>
        <v>1780.9656199999999</v>
      </c>
      <c r="J77" s="24">
        <f t="shared" ref="J77" si="91">SUM(J78:J82)</f>
        <v>5809.9338400000006</v>
      </c>
    </row>
    <row r="78" spans="1:11" ht="18.75" x14ac:dyDescent="0.2">
      <c r="A78" s="145"/>
      <c r="B78" s="146"/>
      <c r="C78" s="149"/>
      <c r="D78" s="19" t="s">
        <v>12</v>
      </c>
      <c r="E78" s="20">
        <f>SUM(F78:I78)</f>
        <v>0</v>
      </c>
      <c r="F78" s="21">
        <f t="shared" ref="F78:I78" si="92">F27</f>
        <v>0</v>
      </c>
      <c r="G78" s="21">
        <f t="shared" si="92"/>
        <v>0</v>
      </c>
      <c r="H78" s="21">
        <f t="shared" ref="H78" si="93">H27</f>
        <v>0</v>
      </c>
      <c r="I78" s="21">
        <f t="shared" si="92"/>
        <v>0</v>
      </c>
      <c r="J78" s="21">
        <f t="shared" ref="J78" si="94">J27</f>
        <v>0</v>
      </c>
    </row>
    <row r="79" spans="1:11" ht="18.75" x14ac:dyDescent="0.2">
      <c r="A79" s="145"/>
      <c r="B79" s="146"/>
      <c r="C79" s="149"/>
      <c r="D79" s="19" t="s">
        <v>4</v>
      </c>
      <c r="E79" s="20">
        <f>SUM(F79:I79)</f>
        <v>0</v>
      </c>
      <c r="F79" s="21">
        <f t="shared" ref="F79:I79" si="95">F28</f>
        <v>0</v>
      </c>
      <c r="G79" s="21">
        <f t="shared" si="95"/>
        <v>0</v>
      </c>
      <c r="H79" s="21">
        <f t="shared" ref="H79" si="96">H28</f>
        <v>0</v>
      </c>
      <c r="I79" s="21">
        <f t="shared" si="95"/>
        <v>0</v>
      </c>
      <c r="J79" s="21">
        <f t="shared" ref="J79" si="97">J28</f>
        <v>0</v>
      </c>
    </row>
    <row r="80" spans="1:11" ht="18.75" x14ac:dyDescent="0.2">
      <c r="A80" s="145"/>
      <c r="B80" s="146"/>
      <c r="C80" s="149"/>
      <c r="D80" s="19" t="s">
        <v>5</v>
      </c>
      <c r="E80" s="20">
        <f>SUM(F80:I80)</f>
        <v>0</v>
      </c>
      <c r="F80" s="21">
        <f t="shared" ref="F80:I80" si="98">F29</f>
        <v>0</v>
      </c>
      <c r="G80" s="21">
        <f t="shared" si="98"/>
        <v>0</v>
      </c>
      <c r="H80" s="21">
        <f t="shared" ref="H80" si="99">H29</f>
        <v>0</v>
      </c>
      <c r="I80" s="21">
        <f t="shared" si="98"/>
        <v>0</v>
      </c>
      <c r="J80" s="21">
        <f t="shared" ref="J80" si="100">J29</f>
        <v>0</v>
      </c>
    </row>
    <row r="81" spans="1:10" ht="18.75" x14ac:dyDescent="0.2">
      <c r="A81" s="145"/>
      <c r="B81" s="146"/>
      <c r="C81" s="149"/>
      <c r="D81" s="97" t="s">
        <v>96</v>
      </c>
      <c r="E81" s="20">
        <f>SUM(F81:J81)</f>
        <v>15022.15438</v>
      </c>
      <c r="F81" s="21">
        <f t="shared" ref="F81:I81" si="101">F30</f>
        <v>1100.6868299999999</v>
      </c>
      <c r="G81" s="21">
        <f t="shared" si="101"/>
        <v>4651.4675499999994</v>
      </c>
      <c r="H81" s="21">
        <f t="shared" ref="H81" si="102">H30</f>
        <v>1679.1005399999999</v>
      </c>
      <c r="I81" s="21">
        <f t="shared" si="101"/>
        <v>1780.9656199999999</v>
      </c>
      <c r="J81" s="21">
        <f t="shared" ref="J81" si="103">J30</f>
        <v>5809.9338400000006</v>
      </c>
    </row>
    <row r="82" spans="1:10" ht="18.75" x14ac:dyDescent="0.2">
      <c r="A82" s="147"/>
      <c r="B82" s="148"/>
      <c r="C82" s="149"/>
      <c r="D82" s="19" t="s">
        <v>6</v>
      </c>
      <c r="E82" s="20">
        <f>SUM(F82:J82)</f>
        <v>588.13496999999995</v>
      </c>
      <c r="F82" s="21">
        <f t="shared" ref="F82:I82" si="104">F31</f>
        <v>0</v>
      </c>
      <c r="G82" s="21">
        <f t="shared" si="104"/>
        <v>588.13496999999995</v>
      </c>
      <c r="H82" s="21">
        <f t="shared" ref="H82" si="105">H31</f>
        <v>0</v>
      </c>
      <c r="I82" s="21">
        <f t="shared" si="104"/>
        <v>0</v>
      </c>
      <c r="J82" s="21">
        <f t="shared" ref="J82" si="106">J31</f>
        <v>0</v>
      </c>
    </row>
    <row r="84" spans="1:10" x14ac:dyDescent="0.2">
      <c r="E84" s="9"/>
    </row>
    <row r="85" spans="1:10" x14ac:dyDescent="0.2">
      <c r="E85" s="9"/>
    </row>
    <row r="86" spans="1:10" x14ac:dyDescent="0.2">
      <c r="E86" s="9"/>
    </row>
    <row r="87" spans="1:10" x14ac:dyDescent="0.2">
      <c r="E87" s="9"/>
    </row>
    <row r="88" spans="1:10" x14ac:dyDescent="0.2">
      <c r="E88" s="9"/>
    </row>
    <row r="89" spans="1:10" x14ac:dyDescent="0.2">
      <c r="E89" s="9"/>
    </row>
  </sheetData>
  <mergeCells count="37">
    <mergeCell ref="E4:J4"/>
    <mergeCell ref="E5:J5"/>
    <mergeCell ref="A2:J2"/>
    <mergeCell ref="A51:B56"/>
    <mergeCell ref="C51:C56"/>
    <mergeCell ref="C8:C13"/>
    <mergeCell ref="A20:A25"/>
    <mergeCell ref="B20:B25"/>
    <mergeCell ref="C20:C25"/>
    <mergeCell ref="A8:A19"/>
    <mergeCell ref="B8:B19"/>
    <mergeCell ref="C14:C19"/>
    <mergeCell ref="A4:A6"/>
    <mergeCell ref="B4:B6"/>
    <mergeCell ref="C4:C6"/>
    <mergeCell ref="D4:D6"/>
    <mergeCell ref="A70:B70"/>
    <mergeCell ref="A71:B76"/>
    <mergeCell ref="C71:C76"/>
    <mergeCell ref="A77:B82"/>
    <mergeCell ref="C77:C82"/>
    <mergeCell ref="A64:B69"/>
    <mergeCell ref="C64:C69"/>
    <mergeCell ref="A26:A31"/>
    <mergeCell ref="B26:B31"/>
    <mergeCell ref="C26:C31"/>
    <mergeCell ref="A38:B43"/>
    <mergeCell ref="C38:C43"/>
    <mergeCell ref="A57:B57"/>
    <mergeCell ref="A58:B63"/>
    <mergeCell ref="C58:C63"/>
    <mergeCell ref="A32:A37"/>
    <mergeCell ref="B32:B37"/>
    <mergeCell ref="C32:C37"/>
    <mergeCell ref="A44:B44"/>
    <mergeCell ref="A45:B50"/>
    <mergeCell ref="C45:C50"/>
  </mergeCells>
  <pageMargins left="1.1811023622047245" right="0.59055118110236227" top="0.59055118110236227" bottom="0.49212598425196852" header="0" footer="0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topLeftCell="A10" zoomScale="90" zoomScaleNormal="100" zoomScaleSheetLayoutView="90" workbookViewId="0">
      <selection activeCell="C17" sqref="C17"/>
    </sheetView>
  </sheetViews>
  <sheetFormatPr defaultRowHeight="12.75" x14ac:dyDescent="0.2"/>
  <cols>
    <col min="1" max="1" width="18.140625" customWidth="1"/>
    <col min="2" max="2" width="23.28515625" customWidth="1"/>
    <col min="3" max="3" width="41.7109375" customWidth="1"/>
    <col min="4" max="4" width="34.85546875" customWidth="1"/>
  </cols>
  <sheetData>
    <row r="1" spans="1:4" ht="15" x14ac:dyDescent="0.25">
      <c r="A1" s="42"/>
      <c r="B1" s="42"/>
      <c r="C1" s="42"/>
      <c r="D1" s="49" t="s">
        <v>36</v>
      </c>
    </row>
    <row r="2" spans="1:4" x14ac:dyDescent="0.2">
      <c r="A2" s="165" t="s">
        <v>37</v>
      </c>
      <c r="B2" s="165"/>
      <c r="C2" s="165"/>
      <c r="D2" s="165"/>
    </row>
    <row r="4" spans="1:4" ht="105.75" customHeight="1" x14ac:dyDescent="0.2">
      <c r="A4" s="43" t="s">
        <v>23</v>
      </c>
      <c r="B4" s="43" t="s">
        <v>38</v>
      </c>
      <c r="C4" s="43" t="s">
        <v>39</v>
      </c>
      <c r="D4" s="43" t="s">
        <v>40</v>
      </c>
    </row>
    <row r="5" spans="1:4" x14ac:dyDescent="0.2">
      <c r="A5" s="44">
        <v>1</v>
      </c>
      <c r="B5" s="44">
        <v>2</v>
      </c>
      <c r="C5" s="44">
        <v>3</v>
      </c>
      <c r="D5" s="44">
        <v>4</v>
      </c>
    </row>
    <row r="6" spans="1:4" x14ac:dyDescent="0.2">
      <c r="A6" s="164" t="s">
        <v>44</v>
      </c>
      <c r="B6" s="164"/>
      <c r="C6" s="164"/>
      <c r="D6" s="164"/>
    </row>
    <row r="7" spans="1:4" x14ac:dyDescent="0.2">
      <c r="A7" s="164" t="s">
        <v>45</v>
      </c>
      <c r="B7" s="164"/>
      <c r="C7" s="164"/>
      <c r="D7" s="164"/>
    </row>
    <row r="8" spans="1:4" ht="132.75" customHeight="1" x14ac:dyDescent="0.2">
      <c r="A8" s="45" t="s">
        <v>41</v>
      </c>
      <c r="B8" s="46" t="s">
        <v>98</v>
      </c>
      <c r="C8" s="46" t="s">
        <v>101</v>
      </c>
      <c r="D8" s="46" t="s">
        <v>103</v>
      </c>
    </row>
    <row r="9" spans="1:4" ht="39.75" customHeight="1" x14ac:dyDescent="0.2">
      <c r="A9" s="166" t="s">
        <v>104</v>
      </c>
      <c r="B9" s="166"/>
      <c r="C9" s="166"/>
      <c r="D9" s="166"/>
    </row>
    <row r="10" spans="1:4" x14ac:dyDescent="0.2">
      <c r="A10" s="164" t="s">
        <v>55</v>
      </c>
      <c r="B10" s="164"/>
      <c r="C10" s="164"/>
      <c r="D10" s="164"/>
    </row>
    <row r="11" spans="1:4" ht="160.5" customHeight="1" x14ac:dyDescent="0.2">
      <c r="A11" s="48" t="s">
        <v>42</v>
      </c>
      <c r="B11" s="47" t="s">
        <v>97</v>
      </c>
      <c r="C11" s="46" t="s">
        <v>100</v>
      </c>
      <c r="D11" s="46" t="s">
        <v>54</v>
      </c>
    </row>
    <row r="12" spans="1:4" ht="15" customHeight="1" x14ac:dyDescent="0.2">
      <c r="A12" s="158" t="s">
        <v>48</v>
      </c>
      <c r="B12" s="159"/>
      <c r="C12" s="159"/>
      <c r="D12" s="160"/>
    </row>
    <row r="13" spans="1:4" x14ac:dyDescent="0.2">
      <c r="A13" s="161" t="s">
        <v>46</v>
      </c>
      <c r="B13" s="162"/>
      <c r="C13" s="162"/>
      <c r="D13" s="163"/>
    </row>
    <row r="14" spans="1:4" ht="109.5" customHeight="1" x14ac:dyDescent="0.2">
      <c r="A14" s="45" t="s">
        <v>43</v>
      </c>
      <c r="B14" s="46" t="s">
        <v>47</v>
      </c>
      <c r="C14" s="46" t="s">
        <v>99</v>
      </c>
      <c r="D14" s="46"/>
    </row>
    <row r="15" spans="1:4" ht="33" customHeight="1" x14ac:dyDescent="0.2">
      <c r="A15" s="158" t="s">
        <v>49</v>
      </c>
      <c r="B15" s="159"/>
      <c r="C15" s="159"/>
      <c r="D15" s="160"/>
    </row>
    <row r="16" spans="1:4" ht="41.25" customHeight="1" x14ac:dyDescent="0.2">
      <c r="A16" s="161" t="s">
        <v>50</v>
      </c>
      <c r="B16" s="162"/>
      <c r="C16" s="162"/>
      <c r="D16" s="163"/>
    </row>
    <row r="17" spans="1:4" ht="122.25" customHeight="1" x14ac:dyDescent="0.2">
      <c r="A17" s="45" t="s">
        <v>52</v>
      </c>
      <c r="B17" s="46" t="s">
        <v>51</v>
      </c>
      <c r="C17" s="46" t="s">
        <v>102</v>
      </c>
      <c r="D17" s="46" t="s">
        <v>53</v>
      </c>
    </row>
  </sheetData>
  <mergeCells count="9">
    <mergeCell ref="A15:D15"/>
    <mergeCell ref="A16:D16"/>
    <mergeCell ref="A6:D6"/>
    <mergeCell ref="A7:D7"/>
    <mergeCell ref="A2:D2"/>
    <mergeCell ref="A12:D12"/>
    <mergeCell ref="A13:D13"/>
    <mergeCell ref="A9:D9"/>
    <mergeCell ref="A10:D10"/>
  </mergeCells>
  <printOptions horizontalCentered="1"/>
  <pageMargins left="1.1811023622047245" right="0.59055118110236227" top="0.59055118110236227" bottom="0.49212598425196852" header="0" footer="0"/>
  <pageSetup paperSize="9" fitToHeight="0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60" zoomScaleNormal="100" workbookViewId="0">
      <selection activeCell="F16" sqref="F16"/>
    </sheetView>
  </sheetViews>
  <sheetFormatPr defaultRowHeight="12.75" x14ac:dyDescent="0.2"/>
  <cols>
    <col min="2" max="2" width="15.7109375" customWidth="1"/>
    <col min="3" max="3" width="12.85546875" customWidth="1"/>
    <col min="4" max="4" width="18" customWidth="1"/>
    <col min="5" max="5" width="25" customWidth="1"/>
    <col min="6" max="6" width="18.7109375" customWidth="1"/>
    <col min="7" max="7" width="17.7109375" customWidth="1"/>
    <col min="12" max="12" width="13.5703125" customWidth="1"/>
    <col min="13" max="13" width="17.140625" customWidth="1"/>
  </cols>
  <sheetData>
    <row r="1" spans="1:13" ht="15.75" x14ac:dyDescent="0.25">
      <c r="A1" s="167" t="s">
        <v>56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3" ht="15.75" x14ac:dyDescent="0.25">
      <c r="A2" s="168" t="s">
        <v>57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3" spans="1:13" ht="37.5" customHeight="1" x14ac:dyDescent="0.2">
      <c r="A3" s="169" t="s">
        <v>110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</row>
    <row r="4" spans="1:13" ht="15.75" x14ac:dyDescent="0.25">
      <c r="A4" s="50"/>
      <c r="B4" s="50"/>
      <c r="C4" s="50"/>
      <c r="D4" s="50"/>
      <c r="E4" s="50"/>
      <c r="F4" s="50"/>
      <c r="G4" s="50"/>
      <c r="H4" s="50"/>
      <c r="I4" s="50"/>
      <c r="J4" s="83"/>
      <c r="K4" s="50"/>
      <c r="L4" s="50"/>
      <c r="M4" s="50"/>
    </row>
    <row r="5" spans="1:13" ht="15.75" x14ac:dyDescent="0.2">
      <c r="A5" s="170" t="s">
        <v>58</v>
      </c>
      <c r="B5" s="170" t="s">
        <v>59</v>
      </c>
      <c r="C5" s="170" t="s">
        <v>60</v>
      </c>
      <c r="D5" s="170" t="s">
        <v>61</v>
      </c>
      <c r="E5" s="170" t="s">
        <v>62</v>
      </c>
      <c r="F5" s="170" t="s">
        <v>119</v>
      </c>
      <c r="G5" s="170" t="s">
        <v>63</v>
      </c>
      <c r="H5" s="173" t="s">
        <v>64</v>
      </c>
      <c r="I5" s="173"/>
      <c r="J5" s="173"/>
      <c r="K5" s="173"/>
      <c r="L5" s="170" t="s">
        <v>65</v>
      </c>
      <c r="M5" s="170" t="s">
        <v>66</v>
      </c>
    </row>
    <row r="6" spans="1:13" ht="15.75" x14ac:dyDescent="0.2">
      <c r="A6" s="171"/>
      <c r="B6" s="171"/>
      <c r="C6" s="171"/>
      <c r="D6" s="171"/>
      <c r="E6" s="171"/>
      <c r="F6" s="171"/>
      <c r="G6" s="171"/>
      <c r="H6" s="173" t="s">
        <v>3</v>
      </c>
      <c r="I6" s="173"/>
      <c r="J6" s="173"/>
      <c r="K6" s="173"/>
      <c r="L6" s="171"/>
      <c r="M6" s="171"/>
    </row>
    <row r="7" spans="1:13" ht="57.75" customHeight="1" x14ac:dyDescent="0.2">
      <c r="A7" s="172"/>
      <c r="B7" s="172"/>
      <c r="C7" s="172"/>
      <c r="D7" s="172"/>
      <c r="E7" s="172"/>
      <c r="F7" s="172"/>
      <c r="G7" s="172"/>
      <c r="H7" s="173"/>
      <c r="I7" s="51" t="s">
        <v>67</v>
      </c>
      <c r="J7" s="51" t="s">
        <v>106</v>
      </c>
      <c r="K7" s="102" t="s">
        <v>111</v>
      </c>
      <c r="L7" s="172"/>
      <c r="M7" s="172"/>
    </row>
    <row r="8" spans="1:13" x14ac:dyDescent="0.2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  <c r="H8" s="52">
        <v>8</v>
      </c>
      <c r="I8" s="52">
        <v>9</v>
      </c>
      <c r="J8" s="85">
        <v>10</v>
      </c>
      <c r="K8" s="52">
        <v>11</v>
      </c>
      <c r="L8" s="52">
        <v>12</v>
      </c>
      <c r="M8" s="52">
        <v>13</v>
      </c>
    </row>
    <row r="9" spans="1:13" ht="15.75" x14ac:dyDescent="0.2">
      <c r="A9" s="53"/>
      <c r="B9" s="54"/>
      <c r="C9" s="55"/>
      <c r="D9" s="55"/>
      <c r="E9" s="56"/>
      <c r="F9" s="55"/>
      <c r="G9" s="55"/>
      <c r="H9" s="57"/>
      <c r="I9" s="58"/>
      <c r="J9" s="87"/>
      <c r="K9" s="58"/>
      <c r="L9" s="55"/>
      <c r="M9" s="59"/>
    </row>
    <row r="10" spans="1:13" ht="15.75" x14ac:dyDescent="0.2">
      <c r="A10" s="53"/>
      <c r="B10" s="54"/>
      <c r="C10" s="55"/>
      <c r="D10" s="55"/>
      <c r="E10" s="55"/>
      <c r="F10" s="55"/>
      <c r="G10" s="55"/>
      <c r="H10" s="57"/>
      <c r="I10" s="57"/>
      <c r="J10" s="86"/>
      <c r="K10" s="57"/>
      <c r="L10" s="55"/>
      <c r="M10" s="59"/>
    </row>
    <row r="11" spans="1:13" ht="15.75" x14ac:dyDescent="0.2">
      <c r="A11" s="60"/>
      <c r="B11" s="61"/>
      <c r="C11" s="57"/>
      <c r="D11" s="57"/>
      <c r="E11" s="57"/>
      <c r="F11" s="57"/>
      <c r="G11" s="57"/>
      <c r="H11" s="57"/>
      <c r="I11" s="57"/>
      <c r="J11" s="86"/>
      <c r="K11" s="57"/>
      <c r="L11" s="57"/>
      <c r="M11" s="5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3" sqref="B13"/>
    </sheetView>
  </sheetViews>
  <sheetFormatPr defaultRowHeight="12.75" x14ac:dyDescent="0.2"/>
  <cols>
    <col min="1" max="1" width="11.5703125" customWidth="1"/>
    <col min="2" max="2" width="20.140625" customWidth="1"/>
    <col min="3" max="3" width="16.7109375" customWidth="1"/>
    <col min="4" max="4" width="13.5703125" customWidth="1"/>
    <col min="5" max="5" width="17.85546875" customWidth="1"/>
    <col min="6" max="6" width="18.5703125" customWidth="1"/>
    <col min="7" max="7" width="17" customWidth="1"/>
  </cols>
  <sheetData>
    <row r="1" spans="1:7" ht="15.75" x14ac:dyDescent="0.25">
      <c r="A1" s="167" t="s">
        <v>68</v>
      </c>
      <c r="B1" s="167"/>
      <c r="C1" s="167"/>
      <c r="D1" s="167"/>
      <c r="E1" s="167"/>
      <c r="F1" s="167"/>
      <c r="G1" s="167"/>
    </row>
    <row r="2" spans="1:7" ht="15.75" x14ac:dyDescent="0.25">
      <c r="A2" s="168" t="s">
        <v>69</v>
      </c>
      <c r="B2" s="168"/>
      <c r="C2" s="168"/>
      <c r="D2" s="168"/>
      <c r="E2" s="168"/>
      <c r="F2" s="168"/>
      <c r="G2" s="168"/>
    </row>
    <row r="3" spans="1:7" ht="15.75" x14ac:dyDescent="0.25">
      <c r="A3" s="63"/>
      <c r="B3" s="63"/>
      <c r="C3" s="63"/>
      <c r="D3" s="63"/>
      <c r="E3" s="63"/>
      <c r="F3" s="63"/>
      <c r="G3" s="63"/>
    </row>
    <row r="4" spans="1:7" ht="63" x14ac:dyDescent="0.2">
      <c r="A4" s="72" t="s">
        <v>70</v>
      </c>
      <c r="B4" s="72" t="s">
        <v>120</v>
      </c>
      <c r="C4" s="72" t="s">
        <v>60</v>
      </c>
      <c r="D4" s="72" t="s">
        <v>71</v>
      </c>
      <c r="E4" s="72" t="s">
        <v>72</v>
      </c>
      <c r="F4" s="72" t="s">
        <v>73</v>
      </c>
      <c r="G4" s="72" t="s">
        <v>74</v>
      </c>
    </row>
    <row r="5" spans="1:7" x14ac:dyDescent="0.2">
      <c r="A5" s="64">
        <v>1</v>
      </c>
      <c r="B5" s="64">
        <v>2</v>
      </c>
      <c r="C5" s="64">
        <v>3</v>
      </c>
      <c r="D5" s="64">
        <v>4</v>
      </c>
      <c r="E5" s="64">
        <v>5</v>
      </c>
      <c r="F5" s="64">
        <v>6</v>
      </c>
      <c r="G5" s="64">
        <v>7</v>
      </c>
    </row>
    <row r="6" spans="1:7" ht="15.75" x14ac:dyDescent="0.2">
      <c r="A6" s="65"/>
      <c r="B6" s="66"/>
      <c r="C6" s="67"/>
      <c r="D6" s="67"/>
      <c r="E6" s="67"/>
      <c r="F6" s="67"/>
      <c r="G6" s="69"/>
    </row>
    <row r="7" spans="1:7" ht="15.75" x14ac:dyDescent="0.2">
      <c r="A7" s="65"/>
      <c r="B7" s="66"/>
      <c r="C7" s="67"/>
      <c r="D7" s="67"/>
      <c r="E7" s="67"/>
      <c r="F7" s="67"/>
      <c r="G7" s="69"/>
    </row>
    <row r="8" spans="1:7" ht="15.75" x14ac:dyDescent="0.2">
      <c r="A8" s="70"/>
      <c r="B8" s="71"/>
      <c r="C8" s="68"/>
      <c r="D8" s="68"/>
      <c r="E8" s="68"/>
      <c r="F8" s="68"/>
      <c r="G8" s="6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17" sqref="B17"/>
    </sheetView>
  </sheetViews>
  <sheetFormatPr defaultRowHeight="12.75" x14ac:dyDescent="0.2"/>
  <cols>
    <col min="1" max="1" width="15.28515625" customWidth="1"/>
    <col min="2" max="2" width="23" customWidth="1"/>
    <col min="3" max="3" width="28.140625" customWidth="1"/>
    <col min="4" max="4" width="40.85546875" customWidth="1"/>
  </cols>
  <sheetData>
    <row r="1" spans="1:4" ht="15.75" x14ac:dyDescent="0.25">
      <c r="A1" s="167" t="s">
        <v>75</v>
      </c>
      <c r="B1" s="167"/>
      <c r="C1" s="167"/>
      <c r="D1" s="167"/>
    </row>
    <row r="2" spans="1:4" ht="15.75" x14ac:dyDescent="0.25">
      <c r="A2" s="168" t="s">
        <v>76</v>
      </c>
      <c r="B2" s="168"/>
      <c r="C2" s="168"/>
      <c r="D2" s="168"/>
    </row>
    <row r="3" spans="1:4" ht="15.75" x14ac:dyDescent="0.25">
      <c r="A3" s="174" t="s">
        <v>77</v>
      </c>
      <c r="B3" s="174"/>
      <c r="C3" s="174"/>
      <c r="D3" s="174"/>
    </row>
    <row r="4" spans="1:4" ht="15.75" x14ac:dyDescent="0.25">
      <c r="A4" s="168" t="s">
        <v>78</v>
      </c>
      <c r="B4" s="168"/>
      <c r="C4" s="168"/>
      <c r="D4" s="168"/>
    </row>
    <row r="5" spans="1:4" ht="15.75" x14ac:dyDescent="0.25">
      <c r="A5" s="73"/>
      <c r="B5" s="73"/>
      <c r="C5" s="73"/>
      <c r="D5" s="73"/>
    </row>
    <row r="6" spans="1:4" ht="119.25" customHeight="1" x14ac:dyDescent="0.2">
      <c r="A6" s="81" t="s">
        <v>70</v>
      </c>
      <c r="B6" s="81" t="s">
        <v>121</v>
      </c>
      <c r="C6" s="81" t="s">
        <v>79</v>
      </c>
      <c r="D6" s="81" t="s">
        <v>80</v>
      </c>
    </row>
    <row r="7" spans="1:4" x14ac:dyDescent="0.2">
      <c r="A7" s="74">
        <v>1</v>
      </c>
      <c r="B7" s="74">
        <v>2</v>
      </c>
      <c r="C7" s="74">
        <v>3</v>
      </c>
      <c r="D7" s="74">
        <v>4</v>
      </c>
    </row>
    <row r="8" spans="1:4" ht="15.75" x14ac:dyDescent="0.2">
      <c r="A8" s="75"/>
      <c r="B8" s="76"/>
      <c r="C8" s="77"/>
      <c r="D8" s="77"/>
    </row>
    <row r="9" spans="1:4" ht="15.75" x14ac:dyDescent="0.2">
      <c r="A9" s="75"/>
      <c r="B9" s="76"/>
      <c r="C9" s="77"/>
      <c r="D9" s="77"/>
    </row>
    <row r="10" spans="1:4" ht="15.75" x14ac:dyDescent="0.2">
      <c r="A10" s="79"/>
      <c r="B10" s="80"/>
      <c r="C10" s="78"/>
      <c r="D10" s="7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E24" sqref="E24"/>
    </sheetView>
  </sheetViews>
  <sheetFormatPr defaultRowHeight="12.75" x14ac:dyDescent="0.2"/>
  <cols>
    <col min="2" max="2" width="21.85546875" customWidth="1"/>
    <col min="3" max="3" width="19" customWidth="1"/>
    <col min="4" max="4" width="13.140625" customWidth="1"/>
    <col min="5" max="5" width="21.85546875" customWidth="1"/>
    <col min="10" max="10" width="12.28515625" customWidth="1"/>
  </cols>
  <sheetData>
    <row r="1" spans="1:10" ht="15.75" x14ac:dyDescent="0.25">
      <c r="A1" s="167" t="s">
        <v>81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5.75" x14ac:dyDescent="0.25">
      <c r="A2" s="168" t="s">
        <v>82</v>
      </c>
      <c r="B2" s="168"/>
      <c r="C2" s="168"/>
      <c r="D2" s="168"/>
      <c r="E2" s="168"/>
      <c r="F2" s="168"/>
      <c r="G2" s="168"/>
      <c r="H2" s="168"/>
      <c r="I2" s="168"/>
      <c r="J2" s="168"/>
    </row>
    <row r="3" spans="1:10" ht="15.75" x14ac:dyDescent="0.2">
      <c r="A3" s="169" t="s">
        <v>122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0" ht="15.75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ht="45" customHeight="1" x14ac:dyDescent="0.2">
      <c r="A5" s="170" t="s">
        <v>70</v>
      </c>
      <c r="B5" s="170" t="s">
        <v>83</v>
      </c>
      <c r="C5" s="170" t="s">
        <v>84</v>
      </c>
      <c r="D5" s="170" t="s">
        <v>85</v>
      </c>
      <c r="E5" s="170" t="s">
        <v>86</v>
      </c>
      <c r="F5" s="173" t="s">
        <v>87</v>
      </c>
      <c r="G5" s="173"/>
      <c r="H5" s="173"/>
      <c r="I5" s="173"/>
      <c r="J5" s="173"/>
    </row>
    <row r="6" spans="1:10" ht="15.75" x14ac:dyDescent="0.2">
      <c r="A6" s="171"/>
      <c r="B6" s="171"/>
      <c r="C6" s="171"/>
      <c r="D6" s="171"/>
      <c r="E6" s="171"/>
      <c r="F6" s="173" t="s">
        <v>3</v>
      </c>
      <c r="G6" s="173" t="s">
        <v>25</v>
      </c>
      <c r="H6" s="173"/>
      <c r="I6" s="173"/>
      <c r="J6" s="173"/>
    </row>
    <row r="7" spans="1:10" ht="31.5" x14ac:dyDescent="0.2">
      <c r="A7" s="172"/>
      <c r="B7" s="172"/>
      <c r="C7" s="172"/>
      <c r="D7" s="172"/>
      <c r="E7" s="172"/>
      <c r="F7" s="173"/>
      <c r="G7" s="84" t="s">
        <v>88</v>
      </c>
      <c r="H7" s="84" t="s">
        <v>88</v>
      </c>
      <c r="I7" s="84" t="s">
        <v>88</v>
      </c>
      <c r="J7" s="84" t="s">
        <v>89</v>
      </c>
    </row>
    <row r="8" spans="1:10" x14ac:dyDescent="0.2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85">
        <v>10</v>
      </c>
    </row>
    <row r="9" spans="1:10" ht="15.75" x14ac:dyDescent="0.2">
      <c r="A9" s="88"/>
      <c r="B9" s="89"/>
      <c r="C9" s="86"/>
      <c r="D9" s="86"/>
      <c r="E9" s="87"/>
      <c r="F9" s="86"/>
      <c r="G9" s="86"/>
      <c r="H9" s="87"/>
      <c r="I9" s="87"/>
      <c r="J9" s="87"/>
    </row>
    <row r="10" spans="1:10" ht="15.75" x14ac:dyDescent="0.2">
      <c r="A10" s="88"/>
      <c r="B10" s="89"/>
      <c r="C10" s="86"/>
      <c r="D10" s="86"/>
      <c r="E10" s="86"/>
      <c r="F10" s="86"/>
      <c r="G10" s="86"/>
      <c r="H10" s="86"/>
      <c r="I10" s="86"/>
      <c r="J10" s="86"/>
    </row>
    <row r="11" spans="1:10" ht="15.75" x14ac:dyDescent="0.2">
      <c r="A11" s="88"/>
      <c r="B11" s="89"/>
      <c r="C11" s="86"/>
      <c r="D11" s="86"/>
      <c r="E11" s="86"/>
      <c r="F11" s="86"/>
      <c r="G11" s="86"/>
      <c r="H11" s="86"/>
      <c r="I11" s="86"/>
      <c r="J11" s="8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workbookViewId="0">
      <selection activeCell="G20" sqref="G20"/>
    </sheetView>
  </sheetViews>
  <sheetFormatPr defaultRowHeight="12.75" x14ac:dyDescent="0.2"/>
  <cols>
    <col min="2" max="2" width="25" customWidth="1"/>
    <col min="3" max="3" width="14.7109375" customWidth="1"/>
    <col min="8" max="8" width="15.28515625" customWidth="1"/>
    <col min="9" max="9" width="14.85546875" customWidth="1"/>
  </cols>
  <sheetData>
    <row r="1" spans="1:9" ht="15" x14ac:dyDescent="0.25">
      <c r="A1" s="90"/>
      <c r="B1" s="90"/>
      <c r="C1" s="90"/>
      <c r="D1" s="90"/>
      <c r="E1" s="90"/>
      <c r="F1" s="90"/>
      <c r="G1" s="90"/>
      <c r="H1" s="90"/>
      <c r="I1" s="96" t="s">
        <v>90</v>
      </c>
    </row>
    <row r="2" spans="1:9" x14ac:dyDescent="0.2">
      <c r="A2" s="176" t="s">
        <v>91</v>
      </c>
      <c r="B2" s="176"/>
      <c r="C2" s="176"/>
      <c r="D2" s="176"/>
      <c r="E2" s="176"/>
      <c r="F2" s="176"/>
      <c r="G2" s="176"/>
      <c r="H2" s="176"/>
      <c r="I2" s="176"/>
    </row>
    <row r="3" spans="1:9" x14ac:dyDescent="0.2">
      <c r="A3" s="176"/>
      <c r="B3" s="176"/>
      <c r="C3" s="176"/>
      <c r="D3" s="176"/>
      <c r="E3" s="176"/>
      <c r="F3" s="176"/>
      <c r="G3" s="176"/>
      <c r="H3" s="176"/>
      <c r="I3" s="176"/>
    </row>
    <row r="4" spans="1:9" ht="15" x14ac:dyDescent="0.25">
      <c r="A4" s="90"/>
      <c r="B4" s="95"/>
      <c r="C4" s="90"/>
      <c r="D4" s="90"/>
      <c r="E4" s="90"/>
      <c r="F4" s="90"/>
      <c r="G4" s="90"/>
      <c r="H4" s="90"/>
      <c r="I4" s="90"/>
    </row>
    <row r="5" spans="1:9" ht="15" x14ac:dyDescent="0.2">
      <c r="A5" s="175" t="s">
        <v>92</v>
      </c>
      <c r="B5" s="175" t="s">
        <v>93</v>
      </c>
      <c r="C5" s="175" t="s">
        <v>94</v>
      </c>
      <c r="D5" s="175"/>
      <c r="E5" s="175"/>
      <c r="F5" s="175"/>
      <c r="G5" s="175"/>
      <c r="H5" s="175"/>
      <c r="I5" s="175" t="s">
        <v>95</v>
      </c>
    </row>
    <row r="6" spans="1:9" ht="124.5" customHeight="1" x14ac:dyDescent="0.2">
      <c r="A6" s="175"/>
      <c r="B6" s="175"/>
      <c r="C6" s="175"/>
      <c r="D6" s="92" t="s">
        <v>13</v>
      </c>
      <c r="E6" s="92" t="s">
        <v>14</v>
      </c>
      <c r="F6" s="92" t="s">
        <v>107</v>
      </c>
      <c r="G6" s="101" t="s">
        <v>113</v>
      </c>
      <c r="H6" s="92" t="s">
        <v>112</v>
      </c>
      <c r="I6" s="175"/>
    </row>
    <row r="7" spans="1:9" ht="15" x14ac:dyDescent="0.2">
      <c r="A7" s="92">
        <v>1</v>
      </c>
      <c r="B7" s="92">
        <v>2</v>
      </c>
      <c r="C7" s="92">
        <v>3</v>
      </c>
      <c r="D7" s="92">
        <v>4</v>
      </c>
      <c r="E7" s="92">
        <v>5</v>
      </c>
      <c r="F7" s="93">
        <v>6</v>
      </c>
      <c r="G7" s="93">
        <v>7</v>
      </c>
      <c r="H7" s="92">
        <v>8</v>
      </c>
      <c r="I7" s="94">
        <v>9</v>
      </c>
    </row>
    <row r="8" spans="1:9" ht="32.450000000000003" customHeight="1" x14ac:dyDescent="0.2">
      <c r="A8" s="92"/>
      <c r="B8" s="91"/>
      <c r="C8" s="82"/>
      <c r="D8" s="62"/>
      <c r="E8" s="62"/>
      <c r="F8" s="62"/>
      <c r="G8" s="62"/>
      <c r="H8" s="82"/>
      <c r="I8" s="82"/>
    </row>
    <row r="9" spans="1:9" ht="36" customHeight="1" x14ac:dyDescent="0.2">
      <c r="A9" s="92"/>
      <c r="B9" s="91"/>
      <c r="C9" s="82"/>
      <c r="D9" s="62"/>
      <c r="E9" s="62"/>
      <c r="F9" s="62"/>
      <c r="G9" s="62"/>
      <c r="H9" s="82"/>
      <c r="I9" s="82"/>
    </row>
    <row r="10" spans="1:9" ht="31.9" customHeight="1" x14ac:dyDescent="0.2">
      <c r="A10" s="92"/>
      <c r="B10" s="91"/>
      <c r="C10" s="82"/>
      <c r="D10" s="62"/>
      <c r="E10" s="62"/>
      <c r="F10" s="62"/>
      <c r="G10" s="62"/>
      <c r="H10" s="82"/>
      <c r="I10" s="82"/>
    </row>
    <row r="11" spans="1:9" ht="31.9" customHeight="1" x14ac:dyDescent="0.2">
      <c r="A11" s="92"/>
      <c r="B11" s="91"/>
      <c r="C11" s="82"/>
      <c r="D11" s="62"/>
      <c r="E11" s="62"/>
      <c r="F11" s="62"/>
      <c r="G11" s="62"/>
      <c r="H11" s="82"/>
      <c r="I11" s="82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2024-02-14T11:37:40Z</cp:lastPrinted>
  <dcterms:created xsi:type="dcterms:W3CDTF">2017-06-27T07:14:46Z</dcterms:created>
  <dcterms:modified xsi:type="dcterms:W3CDTF">2024-08-26T04:48:07Z</dcterms:modified>
</cp:coreProperties>
</file>