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04 изменения МП май\Для КСП\МП Комфортное проживание\"/>
    </mc:Choice>
  </mc:AlternateContent>
  <xr:revisionPtr revIDLastSave="0" documentId="13_ncr:1_{0C44A117-D869-43B9-847C-F289FC481D14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4" i="3" l="1"/>
  <c r="H54" i="3"/>
  <c r="I54" i="3"/>
  <c r="J54" i="3"/>
  <c r="K54" i="3"/>
  <c r="L54" i="3"/>
  <c r="M54" i="3"/>
  <c r="N54" i="3"/>
  <c r="O54" i="3"/>
  <c r="P54" i="3"/>
  <c r="Q54" i="3"/>
  <c r="G55" i="3"/>
  <c r="H55" i="3"/>
  <c r="I55" i="3"/>
  <c r="J55" i="3"/>
  <c r="K55" i="3"/>
  <c r="L55" i="3"/>
  <c r="M55" i="3"/>
  <c r="N55" i="3"/>
  <c r="O55" i="3"/>
  <c r="P55" i="3"/>
  <c r="Q55" i="3"/>
  <c r="G56" i="3"/>
  <c r="H56" i="3"/>
  <c r="I56" i="3"/>
  <c r="J56" i="3"/>
  <c r="K56" i="3"/>
  <c r="L56" i="3"/>
  <c r="M56" i="3"/>
  <c r="N56" i="3"/>
  <c r="O56" i="3"/>
  <c r="P56" i="3"/>
  <c r="Q56" i="3"/>
  <c r="G57" i="3"/>
  <c r="H57" i="3"/>
  <c r="I57" i="3"/>
  <c r="J57" i="3"/>
  <c r="K57" i="3"/>
  <c r="L57" i="3"/>
  <c r="M57" i="3"/>
  <c r="N57" i="3"/>
  <c r="O57" i="3"/>
  <c r="P57" i="3"/>
  <c r="Q57" i="3"/>
  <c r="G58" i="3"/>
  <c r="H58" i="3"/>
  <c r="I58" i="3"/>
  <c r="J58" i="3"/>
  <c r="K58" i="3"/>
  <c r="L58" i="3"/>
  <c r="M58" i="3"/>
  <c r="N58" i="3"/>
  <c r="O58" i="3"/>
  <c r="P58" i="3"/>
  <c r="Q58" i="3"/>
  <c r="F38" i="3"/>
  <c r="F51" i="3"/>
  <c r="F58" i="3"/>
  <c r="F55" i="3"/>
  <c r="F56" i="3"/>
  <c r="F57" i="3"/>
  <c r="F54" i="3"/>
  <c r="G50" i="3"/>
  <c r="H50" i="3"/>
  <c r="I50" i="3"/>
  <c r="J50" i="3"/>
  <c r="K50" i="3"/>
  <c r="L50" i="3"/>
  <c r="M50" i="3"/>
  <c r="N50" i="3"/>
  <c r="O50" i="3"/>
  <c r="P50" i="3"/>
  <c r="Q50" i="3"/>
  <c r="F50" i="3"/>
  <c r="G49" i="3"/>
  <c r="H49" i="3"/>
  <c r="I49" i="3"/>
  <c r="J49" i="3"/>
  <c r="K49" i="3"/>
  <c r="L49" i="3"/>
  <c r="M49" i="3"/>
  <c r="N49" i="3"/>
  <c r="O49" i="3"/>
  <c r="P49" i="3"/>
  <c r="Q49" i="3"/>
  <c r="F49" i="3"/>
  <c r="G48" i="3"/>
  <c r="H48" i="3"/>
  <c r="I48" i="3"/>
  <c r="J48" i="3"/>
  <c r="K48" i="3"/>
  <c r="L48" i="3"/>
  <c r="M48" i="3"/>
  <c r="N48" i="3"/>
  <c r="O48" i="3"/>
  <c r="P48" i="3"/>
  <c r="Q48" i="3"/>
  <c r="F48" i="3"/>
  <c r="E47" i="3"/>
  <c r="G47" i="3"/>
  <c r="H47" i="3"/>
  <c r="I47" i="3"/>
  <c r="J47" i="3"/>
  <c r="K47" i="3"/>
  <c r="L47" i="3"/>
  <c r="M47" i="3"/>
  <c r="N47" i="3"/>
  <c r="O47" i="3"/>
  <c r="P47" i="3"/>
  <c r="Q47" i="3"/>
  <c r="F47" i="3"/>
  <c r="E33" i="3" l="1"/>
  <c r="H38" i="3" l="1"/>
  <c r="F25" i="3"/>
  <c r="F24" i="3"/>
  <c r="G38" i="3" l="1"/>
  <c r="J38" i="3"/>
  <c r="I37" i="3"/>
  <c r="I38" i="3"/>
  <c r="F13" i="3"/>
  <c r="F19" i="3" l="1"/>
  <c r="F11" i="3" l="1"/>
  <c r="F26" i="3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37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<sst xmlns="http://schemas.openxmlformats.org/spreadsheetml/2006/main" count="169" uniqueCount="39">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</sst>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164" fontId="3" fillId="2" borderId="1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28" t="s">
        <v>0</v>
      </c>
      <c r="I2" s="28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29" t="s">
        <v>2</v>
      </c>
      <c r="B6" s="29" t="s">
        <v>3</v>
      </c>
      <c r="C6" s="29" t="s">
        <v>4</v>
      </c>
      <c r="D6" s="29" t="s">
        <v>5</v>
      </c>
      <c r="E6" s="29" t="s">
        <v>6</v>
      </c>
      <c r="F6" s="29"/>
      <c r="G6" s="29"/>
      <c r="H6" s="29"/>
      <c r="I6" s="30"/>
    </row>
    <row r="7" spans="1:19" s="3" customFormat="1" x14ac:dyDescent="0.2">
      <c r="A7" s="29"/>
      <c r="B7" s="29"/>
      <c r="C7" s="29"/>
      <c r="D7" s="29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30" t="s">
        <v>12</v>
      </c>
      <c r="B9" s="33" t="s">
        <v>13</v>
      </c>
      <c r="C9" s="29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31"/>
      <c r="B10" s="34"/>
      <c r="C10" s="29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31"/>
      <c r="B11" s="34"/>
      <c r="C11" s="29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31"/>
      <c r="B12" s="34"/>
      <c r="C12" s="29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31"/>
      <c r="B13" s="34"/>
      <c r="C13" s="29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31"/>
      <c r="B14" s="34"/>
      <c r="C14" s="29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31"/>
      <c r="B15" s="34"/>
      <c r="C15" s="30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31"/>
      <c r="B16" s="34"/>
      <c r="C16" s="31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31"/>
      <c r="B17" s="34"/>
      <c r="C17" s="31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31"/>
      <c r="B18" s="34"/>
      <c r="C18" s="31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31"/>
      <c r="B19" s="34"/>
      <c r="C19" s="31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32"/>
      <c r="B20" s="35"/>
      <c r="C20" s="32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29" t="s">
        <v>21</v>
      </c>
      <c r="B21" s="36" t="s">
        <v>22</v>
      </c>
      <c r="C21" s="29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29"/>
      <c r="B22" s="36"/>
      <c r="C22" s="29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29"/>
      <c r="B23" s="36"/>
      <c r="C23" s="29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29"/>
      <c r="B24" s="36"/>
      <c r="C24" s="29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29"/>
      <c r="B25" s="36"/>
      <c r="C25" s="29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29"/>
      <c r="B26" s="36"/>
      <c r="C26" s="29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29" t="s">
        <v>23</v>
      </c>
      <c r="B27" s="36" t="s">
        <v>24</v>
      </c>
      <c r="C27" s="29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29"/>
      <c r="B28" s="36"/>
      <c r="C28" s="29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29"/>
      <c r="B29" s="36"/>
      <c r="C29" s="29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29"/>
      <c r="B30" s="36"/>
      <c r="C30" s="29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29"/>
      <c r="B31" s="36"/>
      <c r="C31" s="29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29"/>
      <c r="B32" s="36"/>
      <c r="C32" s="29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29" t="s">
        <v>25</v>
      </c>
      <c r="B33" s="36" t="s">
        <v>26</v>
      </c>
      <c r="C33" s="29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29"/>
      <c r="B34" s="36"/>
      <c r="C34" s="29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29"/>
      <c r="B35" s="36"/>
      <c r="C35" s="29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29"/>
      <c r="B36" s="36"/>
      <c r="C36" s="29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29"/>
      <c r="B37" s="36"/>
      <c r="C37" s="29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29"/>
      <c r="B38" s="36"/>
      <c r="C38" s="29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43" t="s">
        <v>27</v>
      </c>
      <c r="B39" s="44"/>
      <c r="C39" s="49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5"/>
      <c r="B40" s="46"/>
      <c r="C40" s="49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5"/>
      <c r="B41" s="46"/>
      <c r="C41" s="49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5"/>
      <c r="B42" s="46"/>
      <c r="C42" s="49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5"/>
      <c r="B43" s="46"/>
      <c r="C43" s="49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7"/>
      <c r="B44" s="48"/>
      <c r="C44" s="49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50" t="s">
        <v>28</v>
      </c>
      <c r="B45" s="50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7" t="s">
        <v>29</v>
      </c>
      <c r="B46" s="38"/>
      <c r="C46" s="29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9"/>
      <c r="B47" s="40"/>
      <c r="C47" s="29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9"/>
      <c r="B48" s="40"/>
      <c r="C48" s="29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9"/>
      <c r="B49" s="40"/>
      <c r="C49" s="29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9"/>
      <c r="B50" s="40"/>
      <c r="C50" s="29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41"/>
      <c r="B51" s="42"/>
      <c r="C51" s="29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7" t="s">
        <v>30</v>
      </c>
      <c r="B52" s="38"/>
      <c r="C52" s="29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9"/>
      <c r="B53" s="40"/>
      <c r="C53" s="29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9"/>
      <c r="B54" s="40"/>
      <c r="C54" s="29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9"/>
      <c r="B55" s="40"/>
      <c r="C55" s="29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9"/>
      <c r="B56" s="40"/>
      <c r="C56" s="29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41"/>
      <c r="B57" s="42"/>
      <c r="C57" s="29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50" t="s">
        <v>28</v>
      </c>
      <c r="B58" s="50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7" t="s">
        <v>31</v>
      </c>
      <c r="B59" s="38"/>
      <c r="C59" s="29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9"/>
      <c r="B60" s="40"/>
      <c r="C60" s="29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9"/>
      <c r="B61" s="40"/>
      <c r="C61" s="29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9"/>
      <c r="B62" s="40"/>
      <c r="C62" s="29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9"/>
      <c r="B63" s="40"/>
      <c r="C63" s="29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41"/>
      <c r="B64" s="42"/>
      <c r="C64" s="29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7" t="s">
        <v>32</v>
      </c>
      <c r="B65" s="38"/>
      <c r="C65" s="29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9"/>
      <c r="B66" s="40"/>
      <c r="C66" s="29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9"/>
      <c r="B67" s="40"/>
      <c r="C67" s="29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9"/>
      <c r="B68" s="40"/>
      <c r="C68" s="29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9"/>
      <c r="B69" s="40"/>
      <c r="C69" s="29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41"/>
      <c r="B70" s="42"/>
      <c r="C70" s="29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zoomScaleNormal="100" workbookViewId="0">
      <selection activeCell="E35" sqref="E35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72" t="s">
        <v>0</v>
      </c>
      <c r="G2" s="72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72" t="s">
        <v>1</v>
      </c>
      <c r="B4" s="72"/>
      <c r="C4" s="72"/>
      <c r="D4" s="72"/>
      <c r="E4" s="72"/>
      <c r="F4" s="72"/>
      <c r="G4" s="72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7" t="s">
        <v>2</v>
      </c>
      <c r="B6" s="57" t="s">
        <v>3</v>
      </c>
      <c r="C6" s="57" t="s">
        <v>4</v>
      </c>
      <c r="D6" s="57" t="s">
        <v>5</v>
      </c>
      <c r="E6" s="57" t="s">
        <v>6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s="18" customFormat="1" x14ac:dyDescent="0.2">
      <c r="A7" s="57"/>
      <c r="B7" s="57"/>
      <c r="C7" s="57"/>
      <c r="D7" s="57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61" t="s">
        <v>12</v>
      </c>
      <c r="B9" s="58" t="s">
        <v>35</v>
      </c>
      <c r="C9" s="57" t="s">
        <v>14</v>
      </c>
      <c r="D9" s="21" t="s">
        <v>15</v>
      </c>
      <c r="E9" s="22">
        <f t="shared" ref="E9:E34" si="0">SUM(F9:Q9)</f>
        <v>161486.74229330543</v>
      </c>
      <c r="F9" s="22">
        <f>SUM(F10:F14)</f>
        <v>23585.589690000001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62"/>
      <c r="B10" s="59"/>
      <c r="C10" s="57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62"/>
      <c r="B11" s="59"/>
      <c r="C11" s="57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62"/>
      <c r="B12" s="59"/>
      <c r="C12" s="57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62"/>
      <c r="B13" s="59"/>
      <c r="C13" s="57"/>
      <c r="D13" s="23" t="s">
        <v>18</v>
      </c>
      <c r="E13" s="22">
        <f t="shared" si="0"/>
        <v>77274.014270498301</v>
      </c>
      <c r="F13" s="24">
        <f>7282+945.64174+39.56573+42.81856+1662.56366+6000+350.64746-315.14483-0.57117-34.93146</f>
        <v>15972.589690000001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63"/>
      <c r="B14" s="60"/>
      <c r="C14" s="57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7" t="s">
        <v>21</v>
      </c>
      <c r="B15" s="58" t="s">
        <v>38</v>
      </c>
      <c r="C15" s="61" t="s">
        <v>14</v>
      </c>
      <c r="D15" s="21" t="s">
        <v>15</v>
      </c>
      <c r="E15" s="22">
        <f t="shared" si="0"/>
        <v>61872.886416475449</v>
      </c>
      <c r="F15" s="22">
        <f>SUM(F16:F20)</f>
        <v>4910.8344099999995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7"/>
      <c r="B16" s="59"/>
      <c r="C16" s="62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7"/>
      <c r="B17" s="59"/>
      <c r="C17" s="62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7"/>
      <c r="B18" s="59"/>
      <c r="C18" s="62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7"/>
      <c r="B19" s="59"/>
      <c r="C19" s="62"/>
      <c r="D19" s="23" t="s">
        <v>18</v>
      </c>
      <c r="E19" s="22">
        <f t="shared" si="0"/>
        <v>34708.609283745565</v>
      </c>
      <c r="F19" s="24">
        <f>3533.4248+91.34676-150-42.81856-280-111.11859</f>
        <v>3040.8344099999995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7"/>
      <c r="B20" s="60"/>
      <c r="C20" s="63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7" t="s">
        <v>23</v>
      </c>
      <c r="B21" s="58" t="s">
        <v>36</v>
      </c>
      <c r="C21" s="61" t="s">
        <v>14</v>
      </c>
      <c r="D21" s="23" t="s">
        <v>15</v>
      </c>
      <c r="E21" s="22">
        <f t="shared" si="0"/>
        <v>175915.68986636578</v>
      </c>
      <c r="F21" s="22">
        <f>SUM(F22:F26)</f>
        <v>13870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7"/>
      <c r="B22" s="59"/>
      <c r="C22" s="62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7"/>
      <c r="B23" s="59"/>
      <c r="C23" s="62"/>
      <c r="D23" s="23" t="s">
        <v>16</v>
      </c>
      <c r="E23" s="22">
        <f t="shared" si="0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7"/>
      <c r="B24" s="59"/>
      <c r="C24" s="62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7"/>
      <c r="B25" s="59"/>
      <c r="C25" s="62"/>
      <c r="D25" s="23" t="s">
        <v>18</v>
      </c>
      <c r="E25" s="22">
        <f t="shared" si="0"/>
        <v>18275.24329524679</v>
      </c>
      <c r="F25" s="24">
        <f>2520+6879.56573-39.56573-3529</f>
        <v>5831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7"/>
      <c r="B26" s="60"/>
      <c r="C26" s="63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7" t="s">
        <v>25</v>
      </c>
      <c r="B27" s="58" t="s">
        <v>37</v>
      </c>
      <c r="C27" s="61" t="s">
        <v>14</v>
      </c>
      <c r="D27" s="23" t="s">
        <v>15</v>
      </c>
      <c r="E27" s="22">
        <f t="shared" si="0"/>
        <v>2840</v>
      </c>
      <c r="F27" s="22">
        <f>SUM(F28:F32)</f>
        <v>680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7"/>
      <c r="B28" s="59"/>
      <c r="C28" s="62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7"/>
      <c r="B29" s="59"/>
      <c r="C29" s="62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7"/>
      <c r="B30" s="59"/>
      <c r="C30" s="62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7"/>
      <c r="B31" s="59"/>
      <c r="C31" s="62"/>
      <c r="D31" s="23" t="s">
        <v>18</v>
      </c>
      <c r="E31" s="22">
        <f t="shared" si="0"/>
        <v>280</v>
      </c>
      <c r="F31" s="24">
        <v>280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7"/>
      <c r="B32" s="60"/>
      <c r="C32" s="63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65" t="s">
        <v>27</v>
      </c>
      <c r="B33" s="66"/>
      <c r="C33" s="71"/>
      <c r="D33" s="21" t="s">
        <v>15</v>
      </c>
      <c r="E33" s="22">
        <f>SUM(F33:Q33)</f>
        <v>402115.31857614662</v>
      </c>
      <c r="F33" s="22">
        <f>SUM(F34:F38)</f>
        <v>43046.424100000004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67"/>
      <c r="B34" s="68"/>
      <c r="C34" s="71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67"/>
      <c r="B35" s="68"/>
      <c r="C35" s="71"/>
      <c r="D35" s="21" t="s">
        <v>16</v>
      </c>
      <c r="E35" s="22">
        <f t="shared" ref="E35:E58" si="4">SUM(F35:Q35)</f>
        <v>4000</v>
      </c>
      <c r="F35" s="22">
        <f>F11+F17+F23+F29</f>
        <v>4000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67"/>
      <c r="B36" s="68"/>
      <c r="C36" s="71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67"/>
      <c r="B37" s="68"/>
      <c r="C37" s="71"/>
      <c r="D37" s="21" t="s">
        <v>18</v>
      </c>
      <c r="E37" s="22">
        <f t="shared" si="4"/>
        <v>130537.86684949067</v>
      </c>
      <c r="F37" s="22">
        <f>F13+F19+F25+F31</f>
        <v>25124.4241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69"/>
      <c r="B38" s="70"/>
      <c r="C38" s="71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4" t="s">
        <v>28</v>
      </c>
      <c r="B39" s="64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73" t="s">
        <v>29</v>
      </c>
      <c r="B40" s="74"/>
      <c r="C40" s="57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75"/>
      <c r="B41" s="76"/>
      <c r="C41" s="57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75"/>
      <c r="B42" s="76"/>
      <c r="C42" s="57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75"/>
      <c r="B43" s="76"/>
      <c r="C43" s="57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75"/>
      <c r="B44" s="76"/>
      <c r="C44" s="57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77"/>
      <c r="B45" s="78"/>
      <c r="C45" s="57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73" t="s">
        <v>30</v>
      </c>
      <c r="B46" s="74"/>
      <c r="C46" s="57"/>
      <c r="D46" s="21" t="s">
        <v>15</v>
      </c>
      <c r="E46" s="22">
        <f>SUM(F46:Q46)</f>
        <v>402115.31857984356</v>
      </c>
      <c r="F46" s="22">
        <f>SUM(F47:F51)</f>
        <v>43046.424100000004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75"/>
      <c r="B47" s="76"/>
      <c r="C47" s="57"/>
      <c r="D47" s="23" t="s">
        <v>33</v>
      </c>
      <c r="E47" s="22">
        <f>SUM(F47:Q47)</f>
        <v>0</v>
      </c>
      <c r="F47" s="79">
        <f>F10+F16+F22+F28</f>
        <v>0</v>
      </c>
      <c r="G47" s="79">
        <f t="shared" ref="G47:Q47" si="19">G10+G16+G22+G28</f>
        <v>0</v>
      </c>
      <c r="H47" s="79">
        <f t="shared" si="19"/>
        <v>0</v>
      </c>
      <c r="I47" s="79">
        <f t="shared" si="19"/>
        <v>0</v>
      </c>
      <c r="J47" s="79">
        <f t="shared" si="19"/>
        <v>0</v>
      </c>
      <c r="K47" s="79">
        <f t="shared" si="19"/>
        <v>0</v>
      </c>
      <c r="L47" s="79">
        <f t="shared" si="19"/>
        <v>0</v>
      </c>
      <c r="M47" s="79">
        <f t="shared" si="19"/>
        <v>0</v>
      </c>
      <c r="N47" s="79">
        <f t="shared" si="19"/>
        <v>0</v>
      </c>
      <c r="O47" s="79">
        <f t="shared" si="19"/>
        <v>0</v>
      </c>
      <c r="P47" s="79">
        <f t="shared" si="19"/>
        <v>0</v>
      </c>
      <c r="Q47" s="79">
        <f t="shared" si="19"/>
        <v>0</v>
      </c>
    </row>
    <row r="48" spans="1:17" x14ac:dyDescent="0.2">
      <c r="A48" s="75"/>
      <c r="B48" s="76"/>
      <c r="C48" s="57"/>
      <c r="D48" s="23" t="s">
        <v>16</v>
      </c>
      <c r="E48" s="22">
        <f t="shared" si="4"/>
        <v>4000</v>
      </c>
      <c r="F48" s="79">
        <f>F11+F17+F23+F29</f>
        <v>4000</v>
      </c>
      <c r="G48" s="79">
        <f t="shared" ref="G48:Q48" si="20">G11+G17+G23+G29</f>
        <v>0</v>
      </c>
      <c r="H48" s="79">
        <f t="shared" si="20"/>
        <v>0</v>
      </c>
      <c r="I48" s="79">
        <f t="shared" si="20"/>
        <v>0</v>
      </c>
      <c r="J48" s="79">
        <f t="shared" si="20"/>
        <v>0</v>
      </c>
      <c r="K48" s="79">
        <f t="shared" si="20"/>
        <v>0</v>
      </c>
      <c r="L48" s="79">
        <f t="shared" si="20"/>
        <v>0</v>
      </c>
      <c r="M48" s="79">
        <f t="shared" si="20"/>
        <v>0</v>
      </c>
      <c r="N48" s="79">
        <f t="shared" si="20"/>
        <v>0</v>
      </c>
      <c r="O48" s="79">
        <f t="shared" si="20"/>
        <v>0</v>
      </c>
      <c r="P48" s="79">
        <f t="shared" si="20"/>
        <v>0</v>
      </c>
      <c r="Q48" s="79">
        <f t="shared" si="20"/>
        <v>0</v>
      </c>
    </row>
    <row r="49" spans="1:17" x14ac:dyDescent="0.2">
      <c r="A49" s="75"/>
      <c r="B49" s="76"/>
      <c r="C49" s="57"/>
      <c r="D49" s="23" t="s">
        <v>17</v>
      </c>
      <c r="E49" s="22">
        <f t="shared" si="4"/>
        <v>3529</v>
      </c>
      <c r="F49" s="79">
        <f>F12+F18+F24+F30</f>
        <v>3529</v>
      </c>
      <c r="G49" s="79">
        <f t="shared" ref="G49:Q49" si="21">G12+G18+G24+G30</f>
        <v>0</v>
      </c>
      <c r="H49" s="79">
        <f t="shared" si="21"/>
        <v>0</v>
      </c>
      <c r="I49" s="79">
        <f t="shared" si="21"/>
        <v>0</v>
      </c>
      <c r="J49" s="79">
        <f t="shared" si="21"/>
        <v>0</v>
      </c>
      <c r="K49" s="79">
        <f t="shared" si="21"/>
        <v>0</v>
      </c>
      <c r="L49" s="79">
        <f t="shared" si="21"/>
        <v>0</v>
      </c>
      <c r="M49" s="79">
        <f t="shared" si="21"/>
        <v>0</v>
      </c>
      <c r="N49" s="79">
        <f t="shared" si="21"/>
        <v>0</v>
      </c>
      <c r="O49" s="79">
        <f t="shared" si="21"/>
        <v>0</v>
      </c>
      <c r="P49" s="79">
        <f t="shared" si="21"/>
        <v>0</v>
      </c>
      <c r="Q49" s="79">
        <f t="shared" si="21"/>
        <v>0</v>
      </c>
    </row>
    <row r="50" spans="1:17" ht="24" x14ac:dyDescent="0.2">
      <c r="A50" s="75"/>
      <c r="B50" s="76"/>
      <c r="C50" s="57"/>
      <c r="D50" s="23" t="s">
        <v>18</v>
      </c>
      <c r="E50" s="22">
        <f t="shared" si="4"/>
        <v>130537.86684949067</v>
      </c>
      <c r="F50" s="24">
        <f>F13+F19+F25+F31</f>
        <v>25124.4241</v>
      </c>
      <c r="G50" s="24">
        <f t="shared" ref="G50:Q50" si="22">G13+G19+G25+G31</f>
        <v>8190.3020000000006</v>
      </c>
      <c r="H50" s="24">
        <f t="shared" si="22"/>
        <v>8190.3020000000006</v>
      </c>
      <c r="I50" s="24">
        <f t="shared" si="22"/>
        <v>8517.9140800000005</v>
      </c>
      <c r="J50" s="24">
        <f t="shared" si="22"/>
        <v>8832.4203343999998</v>
      </c>
      <c r="K50" s="24">
        <f t="shared" si="22"/>
        <v>9158.7205297120017</v>
      </c>
      <c r="L50" s="24">
        <f t="shared" si="22"/>
        <v>9497.2628342945627</v>
      </c>
      <c r="M50" s="24">
        <f t="shared" si="22"/>
        <v>9848.5126355622469</v>
      </c>
      <c r="N50" s="24">
        <f t="shared" si="22"/>
        <v>10212.953207517518</v>
      </c>
      <c r="O50" s="24">
        <f t="shared" si="22"/>
        <v>10591.086404346979</v>
      </c>
      <c r="P50" s="24">
        <f t="shared" si="22"/>
        <v>10983.433381105486</v>
      </c>
      <c r="Q50" s="24">
        <f t="shared" si="22"/>
        <v>11390.53534255187</v>
      </c>
    </row>
    <row r="51" spans="1:17" x14ac:dyDescent="0.2">
      <c r="A51" s="77"/>
      <c r="B51" s="78"/>
      <c r="C51" s="57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4" t="s">
        <v>28</v>
      </c>
      <c r="B52" s="64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23">K52*1.03</f>
        <v>0</v>
      </c>
      <c r="M52" s="22">
        <f t="shared" si="23"/>
        <v>0</v>
      </c>
      <c r="N52" s="22">
        <f t="shared" si="23"/>
        <v>0</v>
      </c>
      <c r="O52" s="22">
        <f t="shared" si="23"/>
        <v>0</v>
      </c>
      <c r="P52" s="22">
        <f t="shared" si="23"/>
        <v>0</v>
      </c>
      <c r="Q52" s="22">
        <f t="shared" si="23"/>
        <v>0</v>
      </c>
    </row>
    <row r="53" spans="1:17" x14ac:dyDescent="0.2">
      <c r="A53" s="51" t="s">
        <v>32</v>
      </c>
      <c r="B53" s="52"/>
      <c r="C53" s="57"/>
      <c r="D53" s="21" t="s">
        <v>15</v>
      </c>
      <c r="E53" s="22">
        <f>SUM(E54:E58)</f>
        <v>402115.31857984356</v>
      </c>
      <c r="F53" s="22">
        <f>SUM(F54:F58)</f>
        <v>43046.424100000004</v>
      </c>
      <c r="G53" s="22">
        <f>SUM(G54:G58)</f>
        <v>27677.022000000001</v>
      </c>
      <c r="H53" s="22">
        <f t="shared" ref="H53:Q53" si="24">SUM(H54:H58)</f>
        <v>27727.022000000001</v>
      </c>
      <c r="I53" s="22">
        <f t="shared" si="24"/>
        <v>28878.102879999999</v>
      </c>
      <c r="J53" s="22">
        <f t="shared" si="24"/>
        <v>29957.016686399998</v>
      </c>
      <c r="K53" s="22">
        <f t="shared" si="24"/>
        <v>31059.900739712</v>
      </c>
      <c r="L53" s="22">
        <f t="shared" si="24"/>
        <v>32318.490248394563</v>
      </c>
      <c r="M53" s="22">
        <f t="shared" si="24"/>
        <v>33574.589146458347</v>
      </c>
      <c r="N53" s="22">
        <f t="shared" si="24"/>
        <v>34880.072778849521</v>
      </c>
      <c r="O53" s="22">
        <f t="shared" si="24"/>
        <v>36236.890758532281</v>
      </c>
      <c r="P53" s="22">
        <f t="shared" si="24"/>
        <v>37647.069909458187</v>
      </c>
      <c r="Q53" s="22">
        <f t="shared" si="24"/>
        <v>39112.717332038665</v>
      </c>
    </row>
    <row r="54" spans="1:17" x14ac:dyDescent="0.2">
      <c r="A54" s="53"/>
      <c r="B54" s="54"/>
      <c r="C54" s="57"/>
      <c r="D54" s="23" t="s">
        <v>33</v>
      </c>
      <c r="E54" s="22">
        <f t="shared" si="4"/>
        <v>0</v>
      </c>
      <c r="F54" s="24">
        <f>F47</f>
        <v>0</v>
      </c>
      <c r="G54" s="24">
        <f t="shared" ref="G54:Q54" si="25">G47</f>
        <v>0</v>
      </c>
      <c r="H54" s="24">
        <f t="shared" si="25"/>
        <v>0</v>
      </c>
      <c r="I54" s="24">
        <f t="shared" si="25"/>
        <v>0</v>
      </c>
      <c r="J54" s="24">
        <f t="shared" si="25"/>
        <v>0</v>
      </c>
      <c r="K54" s="24">
        <f t="shared" si="25"/>
        <v>0</v>
      </c>
      <c r="L54" s="24">
        <f t="shared" si="25"/>
        <v>0</v>
      </c>
      <c r="M54" s="24">
        <f t="shared" si="25"/>
        <v>0</v>
      </c>
      <c r="N54" s="24">
        <f t="shared" si="25"/>
        <v>0</v>
      </c>
      <c r="O54" s="24">
        <f t="shared" si="25"/>
        <v>0</v>
      </c>
      <c r="P54" s="24">
        <f t="shared" si="25"/>
        <v>0</v>
      </c>
      <c r="Q54" s="24">
        <f t="shared" si="25"/>
        <v>0</v>
      </c>
    </row>
    <row r="55" spans="1:17" x14ac:dyDescent="0.2">
      <c r="A55" s="53"/>
      <c r="B55" s="54"/>
      <c r="C55" s="57"/>
      <c r="D55" s="23" t="s">
        <v>16</v>
      </c>
      <c r="E55" s="22">
        <f t="shared" si="4"/>
        <v>4000</v>
      </c>
      <c r="F55" s="24">
        <f t="shared" ref="F55:Q58" si="26">F48</f>
        <v>4000</v>
      </c>
      <c r="G55" s="24">
        <f t="shared" si="26"/>
        <v>0</v>
      </c>
      <c r="H55" s="24">
        <f t="shared" si="26"/>
        <v>0</v>
      </c>
      <c r="I55" s="24">
        <f t="shared" si="26"/>
        <v>0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0</v>
      </c>
      <c r="O55" s="24">
        <f t="shared" si="26"/>
        <v>0</v>
      </c>
      <c r="P55" s="24">
        <f t="shared" si="26"/>
        <v>0</v>
      </c>
      <c r="Q55" s="24">
        <f t="shared" si="26"/>
        <v>0</v>
      </c>
    </row>
    <row r="56" spans="1:17" x14ac:dyDescent="0.2">
      <c r="A56" s="53"/>
      <c r="B56" s="54"/>
      <c r="C56" s="57"/>
      <c r="D56" s="23" t="s">
        <v>17</v>
      </c>
      <c r="E56" s="22">
        <f t="shared" si="4"/>
        <v>3529</v>
      </c>
      <c r="F56" s="24">
        <f t="shared" si="26"/>
        <v>3529</v>
      </c>
      <c r="G56" s="24">
        <f t="shared" si="26"/>
        <v>0</v>
      </c>
      <c r="H56" s="24">
        <f t="shared" si="26"/>
        <v>0</v>
      </c>
      <c r="I56" s="24">
        <f t="shared" si="26"/>
        <v>0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0</v>
      </c>
      <c r="O56" s="24">
        <f t="shared" si="26"/>
        <v>0</v>
      </c>
      <c r="P56" s="24">
        <f t="shared" si="26"/>
        <v>0</v>
      </c>
      <c r="Q56" s="24">
        <f t="shared" si="26"/>
        <v>0</v>
      </c>
    </row>
    <row r="57" spans="1:17" ht="24" x14ac:dyDescent="0.2">
      <c r="A57" s="53"/>
      <c r="B57" s="54"/>
      <c r="C57" s="57"/>
      <c r="D57" s="23" t="s">
        <v>18</v>
      </c>
      <c r="E57" s="22">
        <f t="shared" si="4"/>
        <v>130537.86684949067</v>
      </c>
      <c r="F57" s="24">
        <f t="shared" si="26"/>
        <v>25124.4241</v>
      </c>
      <c r="G57" s="24">
        <f t="shared" si="26"/>
        <v>8190.3020000000006</v>
      </c>
      <c r="H57" s="24">
        <f t="shared" si="26"/>
        <v>8190.3020000000006</v>
      </c>
      <c r="I57" s="24">
        <f t="shared" si="26"/>
        <v>8517.9140800000005</v>
      </c>
      <c r="J57" s="24">
        <f t="shared" si="26"/>
        <v>8832.4203343999998</v>
      </c>
      <c r="K57" s="24">
        <f t="shared" si="26"/>
        <v>9158.7205297120017</v>
      </c>
      <c r="L57" s="24">
        <f t="shared" si="26"/>
        <v>9497.2628342945627</v>
      </c>
      <c r="M57" s="24">
        <f t="shared" si="26"/>
        <v>9848.5126355622469</v>
      </c>
      <c r="N57" s="24">
        <f t="shared" si="26"/>
        <v>10212.953207517518</v>
      </c>
      <c r="O57" s="24">
        <f t="shared" si="26"/>
        <v>10591.086404346979</v>
      </c>
      <c r="P57" s="24">
        <f t="shared" si="26"/>
        <v>10983.433381105486</v>
      </c>
      <c r="Q57" s="24">
        <f t="shared" si="26"/>
        <v>11390.53534255187</v>
      </c>
    </row>
    <row r="58" spans="1:17" x14ac:dyDescent="0.2">
      <c r="A58" s="55"/>
      <c r="B58" s="56"/>
      <c r="C58" s="57"/>
      <c r="D58" s="23" t="s">
        <v>19</v>
      </c>
      <c r="E58" s="22">
        <f t="shared" si="4"/>
        <v>264048.45173035288</v>
      </c>
      <c r="F58" s="24">
        <f>F51</f>
        <v>10393</v>
      </c>
      <c r="G58" s="24">
        <f t="shared" ref="G58:Q58" si="27">G51</f>
        <v>19486.72</v>
      </c>
      <c r="H58" s="24">
        <f t="shared" si="27"/>
        <v>19536.72</v>
      </c>
      <c r="I58" s="24">
        <f t="shared" si="27"/>
        <v>20360.1888</v>
      </c>
      <c r="J58" s="24">
        <f t="shared" si="27"/>
        <v>21124.596352</v>
      </c>
      <c r="K58" s="24">
        <f t="shared" si="27"/>
        <v>21901.180209999999</v>
      </c>
      <c r="L58" s="24">
        <f t="shared" si="27"/>
        <v>22821.227414100002</v>
      </c>
      <c r="M58" s="24">
        <f t="shared" si="27"/>
        <v>23726.076510896099</v>
      </c>
      <c r="N58" s="24">
        <f t="shared" si="27"/>
        <v>24667.119571332001</v>
      </c>
      <c r="O58" s="24">
        <f t="shared" si="27"/>
        <v>25645.8043541853</v>
      </c>
      <c r="P58" s="24">
        <f t="shared" si="27"/>
        <v>26663.636528352701</v>
      </c>
      <c r="Q58" s="24">
        <f t="shared" si="27"/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2019-05-13T10:56:44Z</cp:lastPrinted>
  <dcterms:created xsi:type="dcterms:W3CDTF">2017-06-27T07:14:46Z</dcterms:created>
  <dcterms:modified xsi:type="dcterms:W3CDTF">2019-05-29T05:41:10Z</dcterms:modified>
</cp:coreProperties>
</file>