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2" sheetId="2" r:id="rId1"/>
  </sheets>
  <definedNames>
    <definedName name="_xlnm._FilterDatabase" localSheetId="0" hidden="1">'Таблица 2'!$A$7:$T$77</definedName>
    <definedName name="_xlnm.Print_Titles" localSheetId="0">'Таблица 2'!$4:$7</definedName>
    <definedName name="_xlnm.Print_Area" localSheetId="0">'Таблица 2'!$A$1:$Q$77</definedName>
  </definedNames>
  <calcPr calcId="152511"/>
</workbook>
</file>

<file path=xl/calcChain.xml><?xml version="1.0" encoding="utf-8"?>
<calcChain xmlns="http://schemas.openxmlformats.org/spreadsheetml/2006/main">
  <c r="F19" i="2" l="1"/>
  <c r="G67" i="2" l="1"/>
  <c r="H67" i="2"/>
  <c r="I67" i="2"/>
  <c r="J67" i="2"/>
  <c r="K67" i="2"/>
  <c r="L67" i="2"/>
  <c r="M67" i="2"/>
  <c r="N67" i="2"/>
  <c r="O67" i="2"/>
  <c r="P67" i="2"/>
  <c r="Q67" i="2"/>
  <c r="G68" i="2"/>
  <c r="H68" i="2"/>
  <c r="I68" i="2"/>
  <c r="J68" i="2"/>
  <c r="K68" i="2"/>
  <c r="L68" i="2"/>
  <c r="M68" i="2"/>
  <c r="N68" i="2"/>
  <c r="O68" i="2"/>
  <c r="P68" i="2"/>
  <c r="Q68" i="2"/>
  <c r="G69" i="2"/>
  <c r="H69" i="2"/>
  <c r="I69" i="2"/>
  <c r="J69" i="2"/>
  <c r="K69" i="2"/>
  <c r="L69" i="2"/>
  <c r="M69" i="2"/>
  <c r="N69" i="2"/>
  <c r="O69" i="2"/>
  <c r="P69" i="2"/>
  <c r="Q69" i="2"/>
  <c r="G70" i="2"/>
  <c r="H70" i="2"/>
  <c r="I70" i="2"/>
  <c r="J70" i="2"/>
  <c r="K70" i="2"/>
  <c r="L70" i="2"/>
  <c r="M70" i="2"/>
  <c r="N70" i="2"/>
  <c r="O70" i="2"/>
  <c r="P70" i="2"/>
  <c r="Q70" i="2"/>
  <c r="F68" i="2"/>
  <c r="F70" i="2"/>
  <c r="F67" i="2"/>
  <c r="H13" i="2" l="1"/>
  <c r="G13" i="2"/>
  <c r="G29" i="2"/>
  <c r="G47" i="2"/>
  <c r="F13" i="2"/>
  <c r="G77" i="2" l="1"/>
  <c r="H77" i="2"/>
  <c r="I77" i="2"/>
  <c r="J77" i="2"/>
  <c r="K77" i="2"/>
  <c r="L77" i="2"/>
  <c r="M77" i="2"/>
  <c r="N77" i="2"/>
  <c r="O77" i="2"/>
  <c r="P77" i="2"/>
  <c r="Q77" i="2"/>
  <c r="F77" i="2"/>
  <c r="G76" i="2"/>
  <c r="H76" i="2"/>
  <c r="I76" i="2"/>
  <c r="J76" i="2"/>
  <c r="K76" i="2"/>
  <c r="L76" i="2"/>
  <c r="M76" i="2"/>
  <c r="N76" i="2"/>
  <c r="O76" i="2"/>
  <c r="P76" i="2"/>
  <c r="Q76" i="2"/>
  <c r="F76" i="2"/>
  <c r="G75" i="2"/>
  <c r="H75" i="2"/>
  <c r="I75" i="2"/>
  <c r="J75" i="2"/>
  <c r="K75" i="2"/>
  <c r="L75" i="2"/>
  <c r="M75" i="2"/>
  <c r="N75" i="2"/>
  <c r="O75" i="2"/>
  <c r="P75" i="2"/>
  <c r="Q75" i="2"/>
  <c r="F75" i="2"/>
  <c r="G74" i="2"/>
  <c r="H74" i="2"/>
  <c r="I74" i="2"/>
  <c r="J74" i="2"/>
  <c r="K74" i="2"/>
  <c r="L74" i="2"/>
  <c r="M74" i="2"/>
  <c r="N74" i="2"/>
  <c r="O74" i="2"/>
  <c r="P74" i="2"/>
  <c r="Q74" i="2"/>
  <c r="F74" i="2"/>
  <c r="G73" i="2"/>
  <c r="H73" i="2"/>
  <c r="I73" i="2"/>
  <c r="J73" i="2"/>
  <c r="K73" i="2"/>
  <c r="L73" i="2"/>
  <c r="M73" i="2"/>
  <c r="N73" i="2"/>
  <c r="O73" i="2"/>
  <c r="P73" i="2"/>
  <c r="Q73" i="2"/>
  <c r="F73" i="2"/>
  <c r="G45" i="2"/>
  <c r="H45" i="2"/>
  <c r="I45" i="2"/>
  <c r="J45" i="2"/>
  <c r="K45" i="2"/>
  <c r="L45" i="2"/>
  <c r="M45" i="2"/>
  <c r="N45" i="2"/>
  <c r="O45" i="2"/>
  <c r="P45" i="2"/>
  <c r="Q45" i="2"/>
  <c r="F45" i="2"/>
  <c r="G44" i="2"/>
  <c r="H44" i="2"/>
  <c r="I44" i="2"/>
  <c r="J44" i="2"/>
  <c r="K44" i="2"/>
  <c r="L44" i="2"/>
  <c r="M44" i="2"/>
  <c r="N44" i="2"/>
  <c r="O44" i="2"/>
  <c r="P44" i="2"/>
  <c r="Q44" i="2"/>
  <c r="F44" i="2"/>
  <c r="G43" i="2"/>
  <c r="H43" i="2"/>
  <c r="I43" i="2"/>
  <c r="J43" i="2"/>
  <c r="K43" i="2"/>
  <c r="L43" i="2"/>
  <c r="M43" i="2"/>
  <c r="N43" i="2"/>
  <c r="O43" i="2"/>
  <c r="P43" i="2"/>
  <c r="Q43" i="2"/>
  <c r="F43" i="2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E58" i="2"/>
  <c r="E57" i="2"/>
  <c r="E56" i="2"/>
  <c r="E55" i="2"/>
  <c r="E54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J71" i="2" l="1"/>
  <c r="K71" i="2"/>
  <c r="L71" i="2"/>
  <c r="M71" i="2"/>
  <c r="N71" i="2"/>
  <c r="O71" i="2"/>
  <c r="P71" i="2"/>
  <c r="Q71" i="2"/>
  <c r="J72" i="2"/>
  <c r="K72" i="2"/>
  <c r="L72" i="2"/>
  <c r="M72" i="2"/>
  <c r="N72" i="2"/>
  <c r="O72" i="2"/>
  <c r="P72" i="2"/>
  <c r="Q72" i="2"/>
  <c r="J53" i="2"/>
  <c r="K53" i="2"/>
  <c r="L53" i="2"/>
  <c r="M53" i="2"/>
  <c r="N53" i="2"/>
  <c r="O53" i="2"/>
  <c r="P53" i="2"/>
  <c r="Q53" i="2"/>
  <c r="J34" i="2"/>
  <c r="K34" i="2"/>
  <c r="L34" i="2"/>
  <c r="M34" i="2"/>
  <c r="N34" i="2"/>
  <c r="O34" i="2"/>
  <c r="P34" i="2"/>
  <c r="Q34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32" i="2"/>
  <c r="J51" i="2" s="1"/>
  <c r="J64" i="2" s="1"/>
  <c r="K32" i="2"/>
  <c r="K51" i="2" s="1"/>
  <c r="K64" i="2" s="1"/>
  <c r="L32" i="2"/>
  <c r="L51" i="2" s="1"/>
  <c r="L64" i="2" s="1"/>
  <c r="M32" i="2"/>
  <c r="M51" i="2" s="1"/>
  <c r="M64" i="2" s="1"/>
  <c r="N32" i="2"/>
  <c r="N51" i="2" s="1"/>
  <c r="N64" i="2" s="1"/>
  <c r="O32" i="2"/>
  <c r="O51" i="2" s="1"/>
  <c r="O64" i="2" s="1"/>
  <c r="P32" i="2"/>
  <c r="P51" i="2" s="1"/>
  <c r="P64" i="2" s="1"/>
  <c r="Q32" i="2"/>
  <c r="Q51" i="2" s="1"/>
  <c r="Q64" i="2" s="1"/>
  <c r="J21" i="2"/>
  <c r="K21" i="2"/>
  <c r="L21" i="2"/>
  <c r="M21" i="2"/>
  <c r="N21" i="2"/>
  <c r="O21" i="2"/>
  <c r="P21" i="2"/>
  <c r="Q21" i="2"/>
  <c r="J15" i="2"/>
  <c r="K15" i="2"/>
  <c r="L15" i="2"/>
  <c r="M15" i="2"/>
  <c r="N15" i="2"/>
  <c r="O15" i="2"/>
  <c r="P15" i="2"/>
  <c r="Q15" i="2"/>
  <c r="J9" i="2"/>
  <c r="K9" i="2"/>
  <c r="L9" i="2"/>
  <c r="M9" i="2"/>
  <c r="N9" i="2"/>
  <c r="O9" i="2"/>
  <c r="P9" i="2"/>
  <c r="Q9" i="2"/>
  <c r="F9" i="2"/>
  <c r="J40" i="2" l="1"/>
  <c r="M40" i="2"/>
  <c r="O40" i="2"/>
  <c r="K40" i="2"/>
  <c r="N40" i="2"/>
  <c r="Q40" i="2"/>
  <c r="L40" i="2"/>
  <c r="P40" i="2"/>
  <c r="K46" i="2"/>
  <c r="K59" i="2" s="1"/>
  <c r="N66" i="2"/>
  <c r="P27" i="2"/>
  <c r="L27" i="2"/>
  <c r="P46" i="2"/>
  <c r="P59" i="2" s="1"/>
  <c r="L46" i="2"/>
  <c r="L59" i="2" s="1"/>
  <c r="O66" i="2"/>
  <c r="K66" i="2"/>
  <c r="O27" i="2"/>
  <c r="O46" i="2"/>
  <c r="O59" i="2" s="1"/>
  <c r="N27" i="2"/>
  <c r="J27" i="2"/>
  <c r="N46" i="2"/>
  <c r="N59" i="2" s="1"/>
  <c r="J46" i="2"/>
  <c r="J59" i="2" s="1"/>
  <c r="Q66" i="2"/>
  <c r="M66" i="2"/>
  <c r="K27" i="2"/>
  <c r="J66" i="2"/>
  <c r="Q27" i="2"/>
  <c r="M27" i="2"/>
  <c r="Q46" i="2"/>
  <c r="Q59" i="2" s="1"/>
  <c r="M46" i="2"/>
  <c r="M59" i="2" s="1"/>
  <c r="P66" i="2"/>
  <c r="L66" i="2"/>
  <c r="G31" i="2" l="1"/>
  <c r="I9" i="2"/>
  <c r="H9" i="2"/>
  <c r="G9" i="2"/>
  <c r="G21" i="2"/>
  <c r="E9" i="2" l="1"/>
  <c r="G53" i="2"/>
  <c r="H53" i="2"/>
  <c r="I53" i="2"/>
  <c r="F53" i="2"/>
  <c r="E41" i="2"/>
  <c r="E42" i="2"/>
  <c r="G34" i="2"/>
  <c r="H34" i="2"/>
  <c r="I34" i="2"/>
  <c r="F34" i="2"/>
  <c r="E34" i="2" s="1"/>
  <c r="G28" i="2"/>
  <c r="H28" i="2"/>
  <c r="I28" i="2"/>
  <c r="F28" i="2"/>
  <c r="H15" i="2"/>
  <c r="I15" i="2"/>
  <c r="F15" i="2"/>
  <c r="H21" i="2"/>
  <c r="I21" i="2"/>
  <c r="F21" i="2"/>
  <c r="E28" i="2" l="1"/>
  <c r="E53" i="2"/>
  <c r="E67" i="2"/>
  <c r="E21" i="2"/>
  <c r="G60" i="2"/>
  <c r="H47" i="2"/>
  <c r="H60" i="2" s="1"/>
  <c r="F47" i="2"/>
  <c r="E47" i="2" s="1"/>
  <c r="E73" i="2"/>
  <c r="G15" i="2"/>
  <c r="E15" i="2" s="1"/>
  <c r="I47" i="2"/>
  <c r="I60" i="2" s="1"/>
  <c r="E70" i="2"/>
  <c r="F60" i="2" l="1"/>
  <c r="E60" i="2" s="1"/>
  <c r="F31" i="2"/>
  <c r="F69" i="2" l="1"/>
  <c r="F71" i="2"/>
  <c r="G71" i="2"/>
  <c r="H71" i="2"/>
  <c r="I71" i="2"/>
  <c r="E43" i="2"/>
  <c r="E44" i="2"/>
  <c r="E45" i="2"/>
  <c r="I66" i="2" l="1"/>
  <c r="E68" i="2"/>
  <c r="E71" i="2"/>
  <c r="E69" i="2"/>
  <c r="H66" i="2"/>
  <c r="H40" i="2"/>
  <c r="I40" i="2"/>
  <c r="F72" i="2"/>
  <c r="G66" i="2"/>
  <c r="I72" i="2"/>
  <c r="F66" i="2"/>
  <c r="G50" i="2"/>
  <c r="G40" i="2"/>
  <c r="F40" i="2"/>
  <c r="G72" i="2"/>
  <c r="H72" i="2"/>
  <c r="E66" i="2" l="1"/>
  <c r="E72" i="2"/>
  <c r="E40" i="2"/>
  <c r="G63" i="2"/>
  <c r="E75" i="2"/>
  <c r="E76" i="2"/>
  <c r="E77" i="2"/>
  <c r="F30" i="2" l="1"/>
  <c r="G30" i="2"/>
  <c r="G49" i="2" s="1"/>
  <c r="H30" i="2"/>
  <c r="H49" i="2" s="1"/>
  <c r="I30" i="2"/>
  <c r="I49" i="2" s="1"/>
  <c r="I31" i="2"/>
  <c r="F32" i="2"/>
  <c r="G32" i="2"/>
  <c r="H32" i="2"/>
  <c r="H51" i="2" s="1"/>
  <c r="I32" i="2"/>
  <c r="I51" i="2" s="1"/>
  <c r="G48" i="2"/>
  <c r="H29" i="2"/>
  <c r="I29" i="2"/>
  <c r="F29" i="2"/>
  <c r="F48" i="2" l="1"/>
  <c r="E29" i="2"/>
  <c r="F49" i="2"/>
  <c r="E49" i="2" s="1"/>
  <c r="E30" i="2"/>
  <c r="E32" i="2"/>
  <c r="G61" i="2"/>
  <c r="G27" i="2"/>
  <c r="G51" i="2"/>
  <c r="I50" i="2"/>
  <c r="I27" i="2"/>
  <c r="H48" i="2"/>
  <c r="I48" i="2"/>
  <c r="F51" i="2"/>
  <c r="F27" i="2"/>
  <c r="H31" i="2"/>
  <c r="E31" i="2" s="1"/>
  <c r="F50" i="2"/>
  <c r="E51" i="2" l="1"/>
  <c r="E48" i="2"/>
  <c r="F63" i="2"/>
  <c r="I46" i="2"/>
  <c r="F46" i="2"/>
  <c r="G46" i="2"/>
  <c r="G59" i="2" s="1"/>
  <c r="H50" i="2"/>
  <c r="E50" i="2" s="1"/>
  <c r="H27" i="2"/>
  <c r="E27" i="2" s="1"/>
  <c r="H46" i="2" l="1"/>
  <c r="E46" i="2" s="1"/>
  <c r="E74" i="2"/>
  <c r="F61" i="2" l="1"/>
  <c r="H62" i="2"/>
  <c r="H63" i="2"/>
  <c r="E63" i="2" s="1"/>
  <c r="H61" i="2"/>
  <c r="G62" i="2"/>
  <c r="I63" i="2"/>
  <c r="I61" i="2"/>
  <c r="E61" i="2" l="1"/>
  <c r="H64" i="2"/>
  <c r="G64" i="2"/>
  <c r="I64" i="2"/>
  <c r="F64" i="2"/>
  <c r="I62" i="2"/>
  <c r="E64" i="2" l="1"/>
  <c r="H59" i="2"/>
  <c r="I59" i="2"/>
  <c r="F62" i="2" l="1"/>
  <c r="E62" i="2" s="1"/>
  <c r="F59" i="2" l="1"/>
  <c r="E59" i="2" s="1"/>
</calcChain>
</file>

<file path=xl/sharedStrings.xml><?xml version="1.0" encoding="utf-8"?>
<sst xmlns="http://schemas.openxmlformats.org/spreadsheetml/2006/main" count="96" uniqueCount="32">
  <si>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</si>
  <si>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</si>
  <si>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</si>
  <si>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</si>
  <si>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</si>
  <si>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</si>
  <si>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</si>
  <si>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</si>
  <si>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</si>
  <si>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</si>
  <si>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</si>
  <si>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</si>
  <si>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</si>
  <si>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</si>
  <si>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</si>
  <si>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</si>
  <si>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</si>
  <si>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</si>
  <si>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</si>
  <si>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</si>
  <si>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</si>
  <si>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Таблица №2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</si>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</sst>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166" fontId="2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5" fontId="6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3" fillId="0" borderId="0" xfId="0" applyNumberFormat="1" applyFont="1" applyAlignment="1">
      <alignment vertical="top"/>
    </xf>
    <xf numFmtId="167" fontId="3" fillId="0" borderId="0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5" fontId="1" fillId="4" borderId="2" xfId="0" applyNumberFormat="1" applyFont="1" applyFill="1" applyBorder="1" applyAlignment="1">
      <alignment horizontal="center" vertical="top"/>
    </xf>
    <xf numFmtId="165" fontId="1" fillId="4" borderId="3" xfId="0" applyNumberFormat="1" applyFont="1" applyFill="1" applyBorder="1" applyAlignment="1">
      <alignment horizontal="center" vertical="top"/>
    </xf>
    <xf numFmtId="165" fontId="1" fillId="4" borderId="4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center" wrapText="1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abSelected="1" view="pageBreakPreview" zoomScale="70" zoomScaleNormal="70" zoomScaleSheetLayoutView="70" workbookViewId="0">
      <pane ySplit="7" topLeftCell="A17" activePane="bottomLeft" state="frozen"/>
      <selection pane="bottomLeft" activeCell="F19" sqref="F19"/>
    </sheetView>
  </sheetViews>
  <sheetFormatPr defaultRowHeight="14.25" x14ac:dyDescent="0.25"/>
  <cols>
    <col min="1" max="1" width="6.5703125" style="5" customWidth="1"/>
    <col min="2" max="2" width="35.42578125" style="4" customWidth="1"/>
    <col min="3" max="3" width="32.5703125" style="4" customWidth="1"/>
    <col min="4" max="4" width="36.85546875" style="5" customWidth="1"/>
    <col min="5" max="5" width="22.140625" style="5" customWidth="1"/>
    <col min="6" max="6" width="20.28515625" style="5" customWidth="1"/>
    <col min="7" max="9" width="19" style="5" bestFit="1" customWidth="1"/>
    <col min="10" max="10" width="19" style="25" customWidth="1"/>
    <col min="11" max="11" width="18.42578125" style="25" customWidth="1"/>
    <col min="12" max="12" width="20.7109375" style="25" customWidth="1"/>
    <col min="13" max="13" width="20.28515625" style="5" customWidth="1"/>
    <col min="14" max="14" width="19.5703125" style="5" customWidth="1"/>
    <col min="15" max="15" width="18.42578125" style="5" customWidth="1"/>
    <col min="16" max="16" width="19" style="5" customWidth="1"/>
    <col min="17" max="17" width="19.28515625" style="5" customWidth="1"/>
    <col min="18" max="16384" width="9.140625" style="5"/>
  </cols>
  <sheetData>
    <row r="1" spans="1:17" ht="16.5" x14ac:dyDescent="0.25">
      <c r="A1" s="3"/>
      <c r="I1" s="3" t="s">
        <v>21</v>
      </c>
    </row>
    <row r="2" spans="1:17" ht="16.5" x14ac:dyDescent="0.25">
      <c r="A2" s="91" t="s">
        <v>1</v>
      </c>
      <c r="B2" s="91"/>
      <c r="C2" s="91"/>
      <c r="D2" s="91"/>
      <c r="E2" s="91"/>
      <c r="F2" s="91"/>
      <c r="G2" s="91"/>
      <c r="H2" s="91"/>
      <c r="I2" s="91"/>
    </row>
    <row r="3" spans="1:17" ht="16.5" x14ac:dyDescent="0.25">
      <c r="A3" s="6"/>
    </row>
    <row r="4" spans="1:17" ht="15" customHeight="1" x14ac:dyDescent="0.25">
      <c r="A4" s="92" t="s">
        <v>0</v>
      </c>
      <c r="B4" s="95" t="s">
        <v>9</v>
      </c>
      <c r="C4" s="95" t="s">
        <v>2</v>
      </c>
      <c r="D4" s="98" t="s">
        <v>10</v>
      </c>
      <c r="E4" s="31" t="s">
        <v>11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3"/>
    </row>
    <row r="5" spans="1:17" ht="15" x14ac:dyDescent="0.25">
      <c r="A5" s="93"/>
      <c r="B5" s="96"/>
      <c r="C5" s="96"/>
      <c r="D5" s="99"/>
      <c r="E5" s="47" t="s">
        <v>3</v>
      </c>
      <c r="F5" s="47" t="s">
        <v>4</v>
      </c>
      <c r="G5" s="47"/>
      <c r="H5" s="47"/>
      <c r="I5" s="47"/>
      <c r="J5" s="28"/>
      <c r="K5" s="28"/>
      <c r="L5" s="28"/>
      <c r="M5" s="29"/>
      <c r="N5" s="29"/>
      <c r="O5" s="29"/>
      <c r="P5" s="29"/>
      <c r="Q5" s="29"/>
    </row>
    <row r="6" spans="1:17" ht="15" x14ac:dyDescent="0.25">
      <c r="A6" s="94"/>
      <c r="B6" s="97"/>
      <c r="C6" s="97"/>
      <c r="D6" s="100"/>
      <c r="E6" s="47"/>
      <c r="F6" s="24">
        <v>2019</v>
      </c>
      <c r="G6" s="7">
        <v>2020</v>
      </c>
      <c r="H6" s="7">
        <v>2021</v>
      </c>
      <c r="I6" s="7">
        <v>2022</v>
      </c>
      <c r="J6" s="27">
        <v>2023</v>
      </c>
      <c r="K6" s="27">
        <v>2024</v>
      </c>
      <c r="L6" s="27">
        <v>2025</v>
      </c>
      <c r="M6" s="27">
        <v>2026</v>
      </c>
      <c r="N6" s="27">
        <v>2027</v>
      </c>
      <c r="O6" s="27">
        <v>2028</v>
      </c>
      <c r="P6" s="27">
        <v>2029</v>
      </c>
      <c r="Q6" s="27">
        <v>2030</v>
      </c>
    </row>
    <row r="7" spans="1:17" s="9" customFormat="1" ht="11.2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</row>
    <row r="8" spans="1:17" s="10" customFormat="1" ht="15.75" x14ac:dyDescent="0.25">
      <c r="A8" s="34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6"/>
    </row>
    <row r="9" spans="1:17" ht="15.75" x14ac:dyDescent="0.25">
      <c r="A9" s="44" t="s">
        <v>17</v>
      </c>
      <c r="B9" s="41" t="s">
        <v>25</v>
      </c>
      <c r="C9" s="102" t="s">
        <v>30</v>
      </c>
      <c r="D9" s="11" t="s">
        <v>3</v>
      </c>
      <c r="E9" s="12">
        <f>SUM(F9:Q9)</f>
        <v>538812.31200000003</v>
      </c>
      <c r="F9" s="12">
        <f>SUM(F10:F14)</f>
        <v>47329.276000000005</v>
      </c>
      <c r="G9" s="12">
        <f>SUM(G10:G14)</f>
        <v>44680.275999999998</v>
      </c>
      <c r="H9" s="12">
        <f>SUM(H10:H14)</f>
        <v>44680.275999999998</v>
      </c>
      <c r="I9" s="12">
        <f>SUM(I10:I14)</f>
        <v>44680.275999999998</v>
      </c>
      <c r="J9" s="12">
        <f t="shared" ref="J9:Q9" si="0">SUM(J10:J14)</f>
        <v>44680.275999999998</v>
      </c>
      <c r="K9" s="12">
        <f t="shared" si="0"/>
        <v>44680.275999999998</v>
      </c>
      <c r="L9" s="12">
        <f t="shared" si="0"/>
        <v>44680.275999999998</v>
      </c>
      <c r="M9" s="12">
        <f t="shared" si="0"/>
        <v>44680.275999999998</v>
      </c>
      <c r="N9" s="12">
        <f t="shared" si="0"/>
        <v>44680.275999999998</v>
      </c>
      <c r="O9" s="12">
        <f t="shared" si="0"/>
        <v>44680.275999999998</v>
      </c>
      <c r="P9" s="12">
        <f t="shared" si="0"/>
        <v>44680.275999999998</v>
      </c>
      <c r="Q9" s="12">
        <f t="shared" si="0"/>
        <v>44680.275999999998</v>
      </c>
    </row>
    <row r="10" spans="1:17" ht="15" x14ac:dyDescent="0.25">
      <c r="A10" s="45"/>
      <c r="B10" s="42"/>
      <c r="C10" s="102"/>
      <c r="D10" s="13" t="s">
        <v>29</v>
      </c>
      <c r="E10" s="2">
        <f>SUM(F10:Q10)</f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ht="15" x14ac:dyDescent="0.25">
      <c r="A11" s="45"/>
      <c r="B11" s="42"/>
      <c r="C11" s="102"/>
      <c r="D11" s="13" t="s">
        <v>12</v>
      </c>
      <c r="E11" s="2">
        <f t="shared" ref="E11:E14" si="1">SUM(F11:Q11)</f>
        <v>37.951230000000002</v>
      </c>
      <c r="F11" s="1">
        <v>12.650410000000001</v>
      </c>
      <c r="G11" s="1">
        <v>12.650410000000001</v>
      </c>
      <c r="H11" s="1">
        <v>12.650410000000001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ht="15" x14ac:dyDescent="0.25">
      <c r="A12" s="45"/>
      <c r="B12" s="42"/>
      <c r="C12" s="102"/>
      <c r="D12" s="13" t="s">
        <v>18</v>
      </c>
      <c r="E12" s="2">
        <f t="shared" si="1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ht="15" x14ac:dyDescent="0.25">
      <c r="A13" s="45"/>
      <c r="B13" s="42"/>
      <c r="C13" s="102"/>
      <c r="D13" s="13" t="s">
        <v>19</v>
      </c>
      <c r="E13" s="2">
        <f t="shared" si="1"/>
        <v>536309.36077000003</v>
      </c>
      <c r="F13" s="1">
        <f>44851.62559</f>
        <v>44851.625590000003</v>
      </c>
      <c r="G13" s="1">
        <f>44680.276-12.65041</f>
        <v>44667.625589999996</v>
      </c>
      <c r="H13" s="1">
        <f>44680.276-12.65041</f>
        <v>44667.625589999996</v>
      </c>
      <c r="I13" s="1">
        <v>44680.275999999998</v>
      </c>
      <c r="J13" s="30">
        <v>44680.275999999998</v>
      </c>
      <c r="K13" s="28">
        <v>44680.275999999998</v>
      </c>
      <c r="L13" s="28">
        <v>44680.275999999998</v>
      </c>
      <c r="M13" s="29">
        <v>44680.275999999998</v>
      </c>
      <c r="N13" s="29">
        <v>44680.275999999998</v>
      </c>
      <c r="O13" s="29">
        <v>44680.275999999998</v>
      </c>
      <c r="P13" s="29">
        <v>44680.275999999998</v>
      </c>
      <c r="Q13" s="29">
        <v>44680.275999999998</v>
      </c>
    </row>
    <row r="14" spans="1:17" ht="15" x14ac:dyDescent="0.25">
      <c r="A14" s="45"/>
      <c r="B14" s="42"/>
      <c r="C14" s="102"/>
      <c r="D14" s="13" t="s">
        <v>7</v>
      </c>
      <c r="E14" s="2">
        <f t="shared" si="1"/>
        <v>2465</v>
      </c>
      <c r="F14" s="1">
        <v>2465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ht="15.75" x14ac:dyDescent="0.25">
      <c r="A15" s="45"/>
      <c r="B15" s="42"/>
      <c r="C15" s="102" t="s">
        <v>20</v>
      </c>
      <c r="D15" s="11" t="s">
        <v>3</v>
      </c>
      <c r="E15" s="12">
        <f>SUM(F15:Q15)</f>
        <v>653743.99542999978</v>
      </c>
      <c r="F15" s="12">
        <f>SUM(F16:F20)</f>
        <v>56536.215029999999</v>
      </c>
      <c r="G15" s="12">
        <f t="shared" ref="G15:Q15" si="2">SUM(G16:G20)</f>
        <v>54301.634400000003</v>
      </c>
      <c r="H15" s="12">
        <f t="shared" si="2"/>
        <v>54290.614600000001</v>
      </c>
      <c r="I15" s="12">
        <f t="shared" si="2"/>
        <v>54290.614600000001</v>
      </c>
      <c r="J15" s="12">
        <f t="shared" si="2"/>
        <v>54290.614600000001</v>
      </c>
      <c r="K15" s="12">
        <f t="shared" si="2"/>
        <v>54290.614600000001</v>
      </c>
      <c r="L15" s="12">
        <f t="shared" si="2"/>
        <v>54290.614600000001</v>
      </c>
      <c r="M15" s="12">
        <f t="shared" si="2"/>
        <v>54290.614600000001</v>
      </c>
      <c r="N15" s="12">
        <f t="shared" si="2"/>
        <v>54290.614600000001</v>
      </c>
      <c r="O15" s="12">
        <f t="shared" si="2"/>
        <v>54290.614600000001</v>
      </c>
      <c r="P15" s="12">
        <f t="shared" si="2"/>
        <v>54290.614600000001</v>
      </c>
      <c r="Q15" s="12">
        <f t="shared" si="2"/>
        <v>54290.614600000001</v>
      </c>
    </row>
    <row r="16" spans="1:17" ht="15.75" x14ac:dyDescent="0.25">
      <c r="A16" s="45"/>
      <c r="B16" s="42"/>
      <c r="C16" s="102"/>
      <c r="D16" s="13" t="s">
        <v>29</v>
      </c>
      <c r="E16" s="2">
        <f>SUM(F16:Q16)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5.75" x14ac:dyDescent="0.25">
      <c r="A17" s="45"/>
      <c r="B17" s="42"/>
      <c r="C17" s="102"/>
      <c r="D17" s="13" t="s">
        <v>12</v>
      </c>
      <c r="E17" s="2">
        <f t="shared" ref="E17:E20" si="3">SUM(F17:Q17)</f>
        <v>0</v>
      </c>
      <c r="F17" s="1">
        <v>0</v>
      </c>
      <c r="G17" s="1">
        <v>0</v>
      </c>
      <c r="H17" s="1">
        <v>0</v>
      </c>
      <c r="I17" s="1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</row>
    <row r="18" spans="1:17" ht="15.75" x14ac:dyDescent="0.25">
      <c r="A18" s="45"/>
      <c r="B18" s="42"/>
      <c r="C18" s="102"/>
      <c r="D18" s="13" t="s">
        <v>18</v>
      </c>
      <c r="E18" s="2">
        <f t="shared" si="3"/>
        <v>0</v>
      </c>
      <c r="F18" s="1">
        <v>0</v>
      </c>
      <c r="G18" s="1">
        <v>0</v>
      </c>
      <c r="H18" s="1">
        <v>0</v>
      </c>
      <c r="I18" s="1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ht="15" x14ac:dyDescent="0.25">
      <c r="A19" s="45"/>
      <c r="B19" s="42"/>
      <c r="C19" s="102"/>
      <c r="D19" s="13" t="s">
        <v>19</v>
      </c>
      <c r="E19" s="2">
        <f t="shared" si="3"/>
        <v>648243.99542999978</v>
      </c>
      <c r="F19" s="2">
        <f>49719.901+1316.31403</f>
        <v>51036.215029999999</v>
      </c>
      <c r="G19" s="1">
        <v>54301.634400000003</v>
      </c>
      <c r="H19" s="1">
        <v>54290.614600000001</v>
      </c>
      <c r="I19" s="1">
        <v>54290.614600000001</v>
      </c>
      <c r="J19" s="30">
        <v>54290.614600000001</v>
      </c>
      <c r="K19" s="28">
        <v>54290.614600000001</v>
      </c>
      <c r="L19" s="28">
        <v>54290.614600000001</v>
      </c>
      <c r="M19" s="29">
        <v>54290.614600000001</v>
      </c>
      <c r="N19" s="29">
        <v>54290.614600000001</v>
      </c>
      <c r="O19" s="29">
        <v>54290.614600000001</v>
      </c>
      <c r="P19" s="29">
        <v>54290.614600000001</v>
      </c>
      <c r="Q19" s="29">
        <v>54290.614600000001</v>
      </c>
    </row>
    <row r="20" spans="1:17" ht="15" x14ac:dyDescent="0.25">
      <c r="A20" s="46"/>
      <c r="B20" s="43"/>
      <c r="C20" s="102"/>
      <c r="D20" s="13" t="s">
        <v>7</v>
      </c>
      <c r="E20" s="2">
        <f t="shared" si="3"/>
        <v>5500</v>
      </c>
      <c r="F20" s="2">
        <v>5500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ht="15.75" x14ac:dyDescent="0.25">
      <c r="A21" s="44" t="s">
        <v>16</v>
      </c>
      <c r="B21" s="41" t="s">
        <v>26</v>
      </c>
      <c r="C21" s="41" t="s">
        <v>30</v>
      </c>
      <c r="D21" s="11" t="s">
        <v>3</v>
      </c>
      <c r="E21" s="12">
        <f>SUM(F21:Q21)</f>
        <v>8421.3599999999988</v>
      </c>
      <c r="F21" s="12">
        <f>SUM(F22:F26)</f>
        <v>701.78</v>
      </c>
      <c r="G21" s="12">
        <f>SUM(G22:G26)</f>
        <v>701.78</v>
      </c>
      <c r="H21" s="12">
        <f t="shared" ref="H21:Q21" si="4">SUM(H22:H26)</f>
        <v>701.78</v>
      </c>
      <c r="I21" s="12">
        <f t="shared" si="4"/>
        <v>701.78</v>
      </c>
      <c r="J21" s="12">
        <f t="shared" si="4"/>
        <v>701.78</v>
      </c>
      <c r="K21" s="12">
        <f t="shared" si="4"/>
        <v>701.78</v>
      </c>
      <c r="L21" s="12">
        <f t="shared" si="4"/>
        <v>701.78</v>
      </c>
      <c r="M21" s="12">
        <f t="shared" si="4"/>
        <v>701.78</v>
      </c>
      <c r="N21" s="12">
        <f t="shared" si="4"/>
        <v>701.78</v>
      </c>
      <c r="O21" s="12">
        <f t="shared" si="4"/>
        <v>701.78</v>
      </c>
      <c r="P21" s="12">
        <f t="shared" si="4"/>
        <v>701.78</v>
      </c>
      <c r="Q21" s="12">
        <f t="shared" si="4"/>
        <v>701.78</v>
      </c>
    </row>
    <row r="22" spans="1:17" ht="15" x14ac:dyDescent="0.25">
      <c r="A22" s="45"/>
      <c r="B22" s="42"/>
      <c r="C22" s="42"/>
      <c r="D22" s="13" t="s">
        <v>29</v>
      </c>
      <c r="E22" s="2">
        <f>SUM(F22:Q22)</f>
        <v>1227.8700000000001</v>
      </c>
      <c r="F22" s="2">
        <v>409.29</v>
      </c>
      <c r="G22" s="1">
        <v>409.29</v>
      </c>
      <c r="H22" s="1">
        <v>409.29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ht="15" x14ac:dyDescent="0.25">
      <c r="A23" s="45"/>
      <c r="B23" s="42"/>
      <c r="C23" s="42"/>
      <c r="D23" s="13" t="s">
        <v>12</v>
      </c>
      <c r="E23" s="2">
        <f t="shared" ref="E23:E26" si="5">SUM(F23:Q23)</f>
        <v>521.28</v>
      </c>
      <c r="F23" s="2">
        <v>173.76</v>
      </c>
      <c r="G23" s="1">
        <v>173.76</v>
      </c>
      <c r="H23" s="1">
        <v>173.76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ht="15" x14ac:dyDescent="0.25">
      <c r="A24" s="45"/>
      <c r="B24" s="42"/>
      <c r="C24" s="42"/>
      <c r="D24" s="13" t="s">
        <v>18</v>
      </c>
      <c r="E24" s="2">
        <f t="shared" si="5"/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ht="15" x14ac:dyDescent="0.25">
      <c r="A25" s="45"/>
      <c r="B25" s="42"/>
      <c r="C25" s="42"/>
      <c r="D25" s="13" t="s">
        <v>19</v>
      </c>
      <c r="E25" s="2">
        <f t="shared" si="5"/>
        <v>6672.2099999999982</v>
      </c>
      <c r="F25" s="1">
        <v>118.73</v>
      </c>
      <c r="G25" s="1">
        <v>118.73</v>
      </c>
      <c r="H25" s="1">
        <v>118.73</v>
      </c>
      <c r="I25" s="1">
        <v>701.78</v>
      </c>
      <c r="J25" s="28">
        <v>701.78</v>
      </c>
      <c r="K25" s="28">
        <v>701.78</v>
      </c>
      <c r="L25" s="28">
        <v>701.78</v>
      </c>
      <c r="M25" s="28">
        <v>701.78</v>
      </c>
      <c r="N25" s="28">
        <v>701.78</v>
      </c>
      <c r="O25" s="28">
        <v>701.78</v>
      </c>
      <c r="P25" s="28">
        <v>701.78</v>
      </c>
      <c r="Q25" s="28">
        <v>701.78</v>
      </c>
    </row>
    <row r="26" spans="1:17" ht="15" x14ac:dyDescent="0.25">
      <c r="A26" s="45"/>
      <c r="B26" s="42"/>
      <c r="C26" s="43"/>
      <c r="D26" s="13" t="s">
        <v>7</v>
      </c>
      <c r="E26" s="2">
        <f t="shared" si="5"/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ht="15.75" x14ac:dyDescent="0.25">
      <c r="A27" s="48" t="s">
        <v>13</v>
      </c>
      <c r="B27" s="49"/>
      <c r="C27" s="50"/>
      <c r="D27" s="11" t="s">
        <v>3</v>
      </c>
      <c r="E27" s="12">
        <f>SUM(F27:Q27)</f>
        <v>1200568.3774299999</v>
      </c>
      <c r="F27" s="12">
        <f>SUM(F29:F32)</f>
        <v>104157.98103</v>
      </c>
      <c r="G27" s="12">
        <f>SUM(G28:G32)</f>
        <v>99683.690399999992</v>
      </c>
      <c r="H27" s="12">
        <f t="shared" ref="H27:I27" si="6">SUM(H28:H32)</f>
        <v>99672.670599999998</v>
      </c>
      <c r="I27" s="12">
        <f t="shared" si="6"/>
        <v>99672.670599999998</v>
      </c>
      <c r="J27" s="12">
        <f t="shared" ref="J27" si="7">SUM(J29:J32)</f>
        <v>99672.670599999998</v>
      </c>
      <c r="K27" s="12">
        <f t="shared" ref="K27:M27" si="8">SUM(K28:K32)</f>
        <v>99672.670599999998</v>
      </c>
      <c r="L27" s="12">
        <f t="shared" si="8"/>
        <v>99672.670599999998</v>
      </c>
      <c r="M27" s="12">
        <f t="shared" si="8"/>
        <v>99672.670599999998</v>
      </c>
      <c r="N27" s="12">
        <f t="shared" ref="N27" si="9">SUM(N29:N32)</f>
        <v>99672.670599999998</v>
      </c>
      <c r="O27" s="12">
        <f t="shared" ref="O27:Q27" si="10">SUM(O28:O32)</f>
        <v>99672.670599999998</v>
      </c>
      <c r="P27" s="12">
        <f t="shared" si="10"/>
        <v>99672.670599999998</v>
      </c>
      <c r="Q27" s="12">
        <f t="shared" si="10"/>
        <v>99672.670599999998</v>
      </c>
    </row>
    <row r="28" spans="1:17" ht="15.75" x14ac:dyDescent="0.25">
      <c r="A28" s="51"/>
      <c r="B28" s="52"/>
      <c r="C28" s="53"/>
      <c r="D28" s="16" t="s">
        <v>29</v>
      </c>
      <c r="E28" s="15">
        <f>SUM(F28:Q28)</f>
        <v>1227.8700000000001</v>
      </c>
      <c r="F28" s="15">
        <f>F16+F22</f>
        <v>409.29</v>
      </c>
      <c r="G28" s="15">
        <f t="shared" ref="G28:J28" si="11">G16+G22</f>
        <v>409.29</v>
      </c>
      <c r="H28" s="15">
        <f t="shared" si="11"/>
        <v>409.29</v>
      </c>
      <c r="I28" s="15">
        <f t="shared" si="11"/>
        <v>0</v>
      </c>
      <c r="J28" s="15">
        <f t="shared" si="11"/>
        <v>0</v>
      </c>
      <c r="K28" s="15">
        <f t="shared" ref="K28:Q28" si="12">K16+K22</f>
        <v>0</v>
      </c>
      <c r="L28" s="15">
        <f t="shared" si="12"/>
        <v>0</v>
      </c>
      <c r="M28" s="15">
        <f t="shared" si="12"/>
        <v>0</v>
      </c>
      <c r="N28" s="15">
        <f t="shared" si="12"/>
        <v>0</v>
      </c>
      <c r="O28" s="15">
        <f t="shared" si="12"/>
        <v>0</v>
      </c>
      <c r="P28" s="15">
        <f t="shared" si="12"/>
        <v>0</v>
      </c>
      <c r="Q28" s="15">
        <f t="shared" si="12"/>
        <v>0</v>
      </c>
    </row>
    <row r="29" spans="1:17" ht="15.75" x14ac:dyDescent="0.25">
      <c r="A29" s="51"/>
      <c r="B29" s="52"/>
      <c r="C29" s="53"/>
      <c r="D29" s="16" t="s">
        <v>12</v>
      </c>
      <c r="E29" s="15">
        <f t="shared" ref="E29:E32" si="13">SUM(F29:Q29)</f>
        <v>559.23122999999998</v>
      </c>
      <c r="F29" s="15">
        <f>F11+F17+F23</f>
        <v>186.41040999999998</v>
      </c>
      <c r="G29" s="15">
        <f>G11+G17+G23</f>
        <v>186.41040999999998</v>
      </c>
      <c r="H29" s="15">
        <f t="shared" ref="H29:J29" si="14">H11+H17+H23</f>
        <v>186.41040999999998</v>
      </c>
      <c r="I29" s="15">
        <f t="shared" si="14"/>
        <v>0</v>
      </c>
      <c r="J29" s="15">
        <f t="shared" si="14"/>
        <v>0</v>
      </c>
      <c r="K29" s="15">
        <f t="shared" ref="K29:Q29" si="15">K11+K17+K23</f>
        <v>0</v>
      </c>
      <c r="L29" s="15">
        <f t="shared" si="15"/>
        <v>0</v>
      </c>
      <c r="M29" s="15">
        <f t="shared" si="15"/>
        <v>0</v>
      </c>
      <c r="N29" s="15">
        <f t="shared" si="15"/>
        <v>0</v>
      </c>
      <c r="O29" s="15">
        <f t="shared" si="15"/>
        <v>0</v>
      </c>
      <c r="P29" s="15">
        <f t="shared" si="15"/>
        <v>0</v>
      </c>
      <c r="Q29" s="15">
        <f t="shared" si="15"/>
        <v>0</v>
      </c>
    </row>
    <row r="30" spans="1:17" ht="15.75" x14ac:dyDescent="0.25">
      <c r="A30" s="51"/>
      <c r="B30" s="52"/>
      <c r="C30" s="53"/>
      <c r="D30" s="16" t="s">
        <v>18</v>
      </c>
      <c r="E30" s="15">
        <f t="shared" si="13"/>
        <v>0</v>
      </c>
      <c r="F30" s="15">
        <f t="shared" ref="F30:I30" si="16">F12+F18+F24</f>
        <v>0</v>
      </c>
      <c r="G30" s="15">
        <f t="shared" si="16"/>
        <v>0</v>
      </c>
      <c r="H30" s="15">
        <f t="shared" si="16"/>
        <v>0</v>
      </c>
      <c r="I30" s="15">
        <f t="shared" si="16"/>
        <v>0</v>
      </c>
      <c r="J30" s="15">
        <f t="shared" ref="J30:Q30" si="17">J12+J18+J24</f>
        <v>0</v>
      </c>
      <c r="K30" s="15">
        <f t="shared" si="17"/>
        <v>0</v>
      </c>
      <c r="L30" s="15">
        <f t="shared" si="17"/>
        <v>0</v>
      </c>
      <c r="M30" s="15">
        <f t="shared" si="17"/>
        <v>0</v>
      </c>
      <c r="N30" s="15">
        <f t="shared" si="17"/>
        <v>0</v>
      </c>
      <c r="O30" s="15">
        <f t="shared" si="17"/>
        <v>0</v>
      </c>
      <c r="P30" s="15">
        <f t="shared" si="17"/>
        <v>0</v>
      </c>
      <c r="Q30" s="15">
        <f t="shared" si="17"/>
        <v>0</v>
      </c>
    </row>
    <row r="31" spans="1:17" ht="31.5" x14ac:dyDescent="0.25">
      <c r="A31" s="51"/>
      <c r="B31" s="52"/>
      <c r="C31" s="53"/>
      <c r="D31" s="16" t="s">
        <v>19</v>
      </c>
      <c r="E31" s="15">
        <f t="shared" si="13"/>
        <v>1191225.5661999998</v>
      </c>
      <c r="F31" s="15">
        <f>F13+F19+F25</f>
        <v>96006.570619999999</v>
      </c>
      <c r="G31" s="15">
        <f>G13+G19+G25</f>
        <v>99087.989989999987</v>
      </c>
      <c r="H31" s="15">
        <f t="shared" ref="H31:K31" si="18">H13+H19+H25</f>
        <v>99076.970189999993</v>
      </c>
      <c r="I31" s="15">
        <f t="shared" si="18"/>
        <v>99672.670599999998</v>
      </c>
      <c r="J31" s="15">
        <f t="shared" si="18"/>
        <v>99672.670599999998</v>
      </c>
      <c r="K31" s="15">
        <f t="shared" si="18"/>
        <v>99672.670599999998</v>
      </c>
      <c r="L31" s="15">
        <f t="shared" ref="L31:Q31" si="19">L13+L19+L25</f>
        <v>99672.670599999998</v>
      </c>
      <c r="M31" s="15">
        <f t="shared" si="19"/>
        <v>99672.670599999998</v>
      </c>
      <c r="N31" s="15">
        <f t="shared" si="19"/>
        <v>99672.670599999998</v>
      </c>
      <c r="O31" s="15">
        <f t="shared" si="19"/>
        <v>99672.670599999998</v>
      </c>
      <c r="P31" s="15">
        <f t="shared" si="19"/>
        <v>99672.670599999998</v>
      </c>
      <c r="Q31" s="15">
        <f t="shared" si="19"/>
        <v>99672.670599999998</v>
      </c>
    </row>
    <row r="32" spans="1:17" ht="15.75" x14ac:dyDescent="0.25">
      <c r="A32" s="54"/>
      <c r="B32" s="55"/>
      <c r="C32" s="56"/>
      <c r="D32" s="16" t="s">
        <v>7</v>
      </c>
      <c r="E32" s="15">
        <f t="shared" si="13"/>
        <v>7965</v>
      </c>
      <c r="F32" s="15">
        <f t="shared" ref="F32:I32" si="20">F14+F20+F26</f>
        <v>7965</v>
      </c>
      <c r="G32" s="15">
        <f t="shared" si="20"/>
        <v>0</v>
      </c>
      <c r="H32" s="15">
        <f t="shared" si="20"/>
        <v>0</v>
      </c>
      <c r="I32" s="15">
        <f t="shared" si="20"/>
        <v>0</v>
      </c>
      <c r="J32" s="15">
        <f t="shared" ref="J32:Q32" si="21">J14+J20+J26</f>
        <v>0</v>
      </c>
      <c r="K32" s="15">
        <f t="shared" si="21"/>
        <v>0</v>
      </c>
      <c r="L32" s="15">
        <f t="shared" si="21"/>
        <v>0</v>
      </c>
      <c r="M32" s="15">
        <f t="shared" si="21"/>
        <v>0</v>
      </c>
      <c r="N32" s="15">
        <f t="shared" si="21"/>
        <v>0</v>
      </c>
      <c r="O32" s="15">
        <f t="shared" si="21"/>
        <v>0</v>
      </c>
      <c r="P32" s="15">
        <f t="shared" si="21"/>
        <v>0</v>
      </c>
      <c r="Q32" s="15">
        <f t="shared" si="21"/>
        <v>0</v>
      </c>
    </row>
    <row r="33" spans="1:20" s="10" customFormat="1" ht="15.75" x14ac:dyDescent="0.25">
      <c r="A33" s="37" t="s">
        <v>23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9"/>
    </row>
    <row r="34" spans="1:20" ht="15.75" x14ac:dyDescent="0.25">
      <c r="A34" s="101" t="s">
        <v>17</v>
      </c>
      <c r="B34" s="102" t="s">
        <v>27</v>
      </c>
      <c r="C34" s="40" t="s">
        <v>31</v>
      </c>
      <c r="D34" s="17" t="s">
        <v>3</v>
      </c>
      <c r="E34" s="18">
        <f>SUM(F34:Q34)</f>
        <v>1262.5</v>
      </c>
      <c r="F34" s="18">
        <f>SUM(F35:F39)</f>
        <v>162.5</v>
      </c>
      <c r="G34" s="18">
        <f t="shared" ref="G34:Q34" si="22">SUM(G35:G39)</f>
        <v>100</v>
      </c>
      <c r="H34" s="18">
        <f t="shared" si="22"/>
        <v>100</v>
      </c>
      <c r="I34" s="18">
        <f t="shared" si="22"/>
        <v>100</v>
      </c>
      <c r="J34" s="18">
        <f t="shared" si="22"/>
        <v>100</v>
      </c>
      <c r="K34" s="18">
        <f t="shared" si="22"/>
        <v>100</v>
      </c>
      <c r="L34" s="18">
        <f t="shared" si="22"/>
        <v>100</v>
      </c>
      <c r="M34" s="18">
        <f t="shared" si="22"/>
        <v>100</v>
      </c>
      <c r="N34" s="18">
        <f t="shared" si="22"/>
        <v>100</v>
      </c>
      <c r="O34" s="18">
        <f t="shared" si="22"/>
        <v>100</v>
      </c>
      <c r="P34" s="18">
        <f t="shared" si="22"/>
        <v>100</v>
      </c>
      <c r="Q34" s="18">
        <f t="shared" si="22"/>
        <v>100</v>
      </c>
    </row>
    <row r="35" spans="1:20" ht="15" x14ac:dyDescent="0.25">
      <c r="A35" s="101"/>
      <c r="B35" s="102"/>
      <c r="C35" s="40"/>
      <c r="D35" s="13" t="s">
        <v>29</v>
      </c>
      <c r="E35" s="19">
        <f>SUM(F35:Q35)</f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20" ht="15" x14ac:dyDescent="0.25">
      <c r="A36" s="101"/>
      <c r="B36" s="102"/>
      <c r="C36" s="40"/>
      <c r="D36" s="13" t="s">
        <v>12</v>
      </c>
      <c r="E36" s="19">
        <f t="shared" ref="E36:E39" si="23">SUM(F36:Q36)</f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20" ht="15" x14ac:dyDescent="0.25">
      <c r="A37" s="101"/>
      <c r="B37" s="102"/>
      <c r="C37" s="40"/>
      <c r="D37" s="13" t="s">
        <v>18</v>
      </c>
      <c r="E37" s="19">
        <f t="shared" si="23"/>
        <v>62.5</v>
      </c>
      <c r="F37" s="2">
        <v>62.5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20" ht="15" x14ac:dyDescent="0.25">
      <c r="A38" s="101"/>
      <c r="B38" s="102"/>
      <c r="C38" s="40"/>
      <c r="D38" s="13" t="s">
        <v>19</v>
      </c>
      <c r="E38" s="19">
        <f t="shared" si="23"/>
        <v>1200</v>
      </c>
      <c r="F38" s="19">
        <v>100</v>
      </c>
      <c r="G38" s="19">
        <v>100</v>
      </c>
      <c r="H38" s="19">
        <v>100</v>
      </c>
      <c r="I38" s="19">
        <v>100</v>
      </c>
      <c r="J38" s="19">
        <v>100</v>
      </c>
      <c r="K38" s="19">
        <v>100</v>
      </c>
      <c r="L38" s="19">
        <v>100</v>
      </c>
      <c r="M38" s="19">
        <v>100</v>
      </c>
      <c r="N38" s="19">
        <v>100</v>
      </c>
      <c r="O38" s="19">
        <v>100</v>
      </c>
      <c r="P38" s="19">
        <v>100</v>
      </c>
      <c r="Q38" s="19">
        <v>100</v>
      </c>
    </row>
    <row r="39" spans="1:20" ht="15" x14ac:dyDescent="0.25">
      <c r="A39" s="101"/>
      <c r="B39" s="102"/>
      <c r="C39" s="40"/>
      <c r="D39" s="13" t="s">
        <v>7</v>
      </c>
      <c r="E39" s="19">
        <f t="shared" si="23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20" ht="15.75" x14ac:dyDescent="0.25">
      <c r="A40" s="101"/>
      <c r="B40" s="76" t="s">
        <v>14</v>
      </c>
      <c r="C40" s="77"/>
      <c r="D40" s="11" t="s">
        <v>3</v>
      </c>
      <c r="E40" s="18">
        <f>SUM(F40:Q40)</f>
        <v>1262.5</v>
      </c>
      <c r="F40" s="18">
        <f>SUM(F41:F45)</f>
        <v>162.5</v>
      </c>
      <c r="G40" s="18">
        <f t="shared" ref="G40:J40" si="24">SUM(G41:G45)</f>
        <v>100</v>
      </c>
      <c r="H40" s="18">
        <f t="shared" si="24"/>
        <v>100</v>
      </c>
      <c r="I40" s="18">
        <f t="shared" si="24"/>
        <v>100</v>
      </c>
      <c r="J40" s="18">
        <f t="shared" si="24"/>
        <v>100</v>
      </c>
      <c r="K40" s="18">
        <f t="shared" ref="K40:Q40" si="25">SUM(K41:K45)</f>
        <v>100</v>
      </c>
      <c r="L40" s="18">
        <f t="shared" si="25"/>
        <v>100</v>
      </c>
      <c r="M40" s="18">
        <f t="shared" si="25"/>
        <v>100</v>
      </c>
      <c r="N40" s="18">
        <f t="shared" si="25"/>
        <v>100</v>
      </c>
      <c r="O40" s="18">
        <f t="shared" si="25"/>
        <v>100</v>
      </c>
      <c r="P40" s="18">
        <f t="shared" si="25"/>
        <v>100</v>
      </c>
      <c r="Q40" s="18">
        <f t="shared" si="25"/>
        <v>100</v>
      </c>
    </row>
    <row r="41" spans="1:20" ht="15.75" x14ac:dyDescent="0.25">
      <c r="A41" s="101"/>
      <c r="B41" s="78"/>
      <c r="C41" s="79"/>
      <c r="D41" s="16" t="s">
        <v>29</v>
      </c>
      <c r="E41" s="21">
        <f>SUM(F41:Q41)</f>
        <v>0</v>
      </c>
      <c r="F41" s="21">
        <f>F35</f>
        <v>0</v>
      </c>
      <c r="G41" s="21">
        <f t="shared" ref="G41:Q41" si="26">G35</f>
        <v>0</v>
      </c>
      <c r="H41" s="21">
        <f t="shared" si="26"/>
        <v>0</v>
      </c>
      <c r="I41" s="21">
        <f t="shared" si="26"/>
        <v>0</v>
      </c>
      <c r="J41" s="21">
        <f t="shared" si="26"/>
        <v>0</v>
      </c>
      <c r="K41" s="21">
        <f t="shared" si="26"/>
        <v>0</v>
      </c>
      <c r="L41" s="21">
        <f t="shared" si="26"/>
        <v>0</v>
      </c>
      <c r="M41" s="21">
        <f t="shared" si="26"/>
        <v>0</v>
      </c>
      <c r="N41" s="21">
        <f t="shared" si="26"/>
        <v>0</v>
      </c>
      <c r="O41" s="21">
        <f t="shared" si="26"/>
        <v>0</v>
      </c>
      <c r="P41" s="21">
        <f t="shared" si="26"/>
        <v>0</v>
      </c>
      <c r="Q41" s="21">
        <f t="shared" si="26"/>
        <v>0</v>
      </c>
    </row>
    <row r="42" spans="1:20" ht="15.75" x14ac:dyDescent="0.25">
      <c r="A42" s="101"/>
      <c r="B42" s="78"/>
      <c r="C42" s="79"/>
      <c r="D42" s="16" t="s">
        <v>12</v>
      </c>
      <c r="E42" s="21">
        <f t="shared" ref="E42:E45" si="27">SUM(F42:Q42)</f>
        <v>0</v>
      </c>
      <c r="F42" s="21">
        <f>F36</f>
        <v>0</v>
      </c>
      <c r="G42" s="21">
        <f t="shared" ref="G42:Q42" si="28">G36</f>
        <v>0</v>
      </c>
      <c r="H42" s="21">
        <f t="shared" si="28"/>
        <v>0</v>
      </c>
      <c r="I42" s="21">
        <f t="shared" si="28"/>
        <v>0</v>
      </c>
      <c r="J42" s="21">
        <f t="shared" si="28"/>
        <v>0</v>
      </c>
      <c r="K42" s="21">
        <f t="shared" si="28"/>
        <v>0</v>
      </c>
      <c r="L42" s="21">
        <f t="shared" si="28"/>
        <v>0</v>
      </c>
      <c r="M42" s="21">
        <f t="shared" si="28"/>
        <v>0</v>
      </c>
      <c r="N42" s="21">
        <f t="shared" si="28"/>
        <v>0</v>
      </c>
      <c r="O42" s="21">
        <f t="shared" si="28"/>
        <v>0</v>
      </c>
      <c r="P42" s="21">
        <f t="shared" si="28"/>
        <v>0</v>
      </c>
      <c r="Q42" s="21">
        <f t="shared" si="28"/>
        <v>0</v>
      </c>
    </row>
    <row r="43" spans="1:20" ht="15.75" x14ac:dyDescent="0.25">
      <c r="A43" s="101"/>
      <c r="B43" s="78"/>
      <c r="C43" s="79"/>
      <c r="D43" s="16" t="s">
        <v>18</v>
      </c>
      <c r="E43" s="21">
        <f t="shared" si="27"/>
        <v>62.5</v>
      </c>
      <c r="F43" s="21">
        <f>F37</f>
        <v>62.5</v>
      </c>
      <c r="G43" s="21">
        <f t="shared" ref="G43:Q43" si="29">G37</f>
        <v>0</v>
      </c>
      <c r="H43" s="21">
        <f t="shared" si="29"/>
        <v>0</v>
      </c>
      <c r="I43" s="21">
        <f t="shared" si="29"/>
        <v>0</v>
      </c>
      <c r="J43" s="21">
        <f t="shared" si="29"/>
        <v>0</v>
      </c>
      <c r="K43" s="21">
        <f t="shared" si="29"/>
        <v>0</v>
      </c>
      <c r="L43" s="21">
        <f t="shared" si="29"/>
        <v>0</v>
      </c>
      <c r="M43" s="21">
        <f t="shared" si="29"/>
        <v>0</v>
      </c>
      <c r="N43" s="21">
        <f t="shared" si="29"/>
        <v>0</v>
      </c>
      <c r="O43" s="21">
        <f t="shared" si="29"/>
        <v>0</v>
      </c>
      <c r="P43" s="21">
        <f t="shared" si="29"/>
        <v>0</v>
      </c>
      <c r="Q43" s="21">
        <f t="shared" si="29"/>
        <v>0</v>
      </c>
    </row>
    <row r="44" spans="1:20" ht="31.5" x14ac:dyDescent="0.25">
      <c r="A44" s="101"/>
      <c r="B44" s="78"/>
      <c r="C44" s="79"/>
      <c r="D44" s="16" t="s">
        <v>19</v>
      </c>
      <c r="E44" s="21">
        <f t="shared" si="27"/>
        <v>1200</v>
      </c>
      <c r="F44" s="21">
        <f>F38</f>
        <v>100</v>
      </c>
      <c r="G44" s="21">
        <f t="shared" ref="G44:Q44" si="30">G38</f>
        <v>100</v>
      </c>
      <c r="H44" s="21">
        <f t="shared" si="30"/>
        <v>100</v>
      </c>
      <c r="I44" s="21">
        <f t="shared" si="30"/>
        <v>100</v>
      </c>
      <c r="J44" s="21">
        <f t="shared" si="30"/>
        <v>100</v>
      </c>
      <c r="K44" s="21">
        <f t="shared" si="30"/>
        <v>100</v>
      </c>
      <c r="L44" s="21">
        <f t="shared" si="30"/>
        <v>100</v>
      </c>
      <c r="M44" s="21">
        <f t="shared" si="30"/>
        <v>100</v>
      </c>
      <c r="N44" s="21">
        <f t="shared" si="30"/>
        <v>100</v>
      </c>
      <c r="O44" s="21">
        <f t="shared" si="30"/>
        <v>100</v>
      </c>
      <c r="P44" s="21">
        <f t="shared" si="30"/>
        <v>100</v>
      </c>
      <c r="Q44" s="21">
        <f t="shared" si="30"/>
        <v>100</v>
      </c>
    </row>
    <row r="45" spans="1:20" ht="15.75" x14ac:dyDescent="0.25">
      <c r="A45" s="101"/>
      <c r="B45" s="80"/>
      <c r="C45" s="81"/>
      <c r="D45" s="16" t="s">
        <v>7</v>
      </c>
      <c r="E45" s="21">
        <f t="shared" si="27"/>
        <v>0</v>
      </c>
      <c r="F45" s="21">
        <f>F39</f>
        <v>0</v>
      </c>
      <c r="G45" s="21">
        <f t="shared" ref="G45:Q45" si="31">G39</f>
        <v>0</v>
      </c>
      <c r="H45" s="21">
        <f t="shared" si="31"/>
        <v>0</v>
      </c>
      <c r="I45" s="21">
        <f t="shared" si="31"/>
        <v>0</v>
      </c>
      <c r="J45" s="21">
        <f t="shared" si="31"/>
        <v>0</v>
      </c>
      <c r="K45" s="21">
        <f t="shared" si="31"/>
        <v>0</v>
      </c>
      <c r="L45" s="21">
        <f t="shared" si="31"/>
        <v>0</v>
      </c>
      <c r="M45" s="21">
        <f t="shared" si="31"/>
        <v>0</v>
      </c>
      <c r="N45" s="21">
        <f t="shared" si="31"/>
        <v>0</v>
      </c>
      <c r="O45" s="21">
        <f t="shared" si="31"/>
        <v>0</v>
      </c>
      <c r="P45" s="21">
        <f t="shared" si="31"/>
        <v>0</v>
      </c>
      <c r="Q45" s="21">
        <f t="shared" si="31"/>
        <v>0</v>
      </c>
    </row>
    <row r="46" spans="1:20" s="10" customFormat="1" ht="15.75" x14ac:dyDescent="0.25">
      <c r="A46" s="58" t="s">
        <v>5</v>
      </c>
      <c r="B46" s="59"/>
      <c r="C46" s="60"/>
      <c r="D46" s="11" t="s">
        <v>3</v>
      </c>
      <c r="E46" s="18">
        <f>SUM(F46:Q46)</f>
        <v>1202240.1674299999</v>
      </c>
      <c r="F46" s="18">
        <f>SUM(F47:F51)</f>
        <v>104729.77103</v>
      </c>
      <c r="G46" s="18">
        <f t="shared" ref="G46:J46" si="32">SUM(G47:G51)</f>
        <v>99783.690399999992</v>
      </c>
      <c r="H46" s="18">
        <f t="shared" si="32"/>
        <v>99772.670599999998</v>
      </c>
      <c r="I46" s="18">
        <f t="shared" si="32"/>
        <v>99772.670599999998</v>
      </c>
      <c r="J46" s="18">
        <f t="shared" si="32"/>
        <v>99772.670599999998</v>
      </c>
      <c r="K46" s="18">
        <f t="shared" ref="K46:Q46" si="33">SUM(K47:K51)</f>
        <v>99772.670599999998</v>
      </c>
      <c r="L46" s="18">
        <f t="shared" si="33"/>
        <v>99772.670599999998</v>
      </c>
      <c r="M46" s="18">
        <f t="shared" si="33"/>
        <v>99772.670599999998</v>
      </c>
      <c r="N46" s="18">
        <f t="shared" si="33"/>
        <v>99772.670599999998</v>
      </c>
      <c r="O46" s="18">
        <f t="shared" si="33"/>
        <v>99772.670599999998</v>
      </c>
      <c r="P46" s="18">
        <f t="shared" si="33"/>
        <v>99772.670599999998</v>
      </c>
      <c r="Q46" s="18">
        <f t="shared" si="33"/>
        <v>99772.670599999998</v>
      </c>
      <c r="R46" s="22"/>
      <c r="S46" s="22"/>
      <c r="T46" s="22"/>
    </row>
    <row r="47" spans="1:20" s="10" customFormat="1" ht="15.75" x14ac:dyDescent="0.25">
      <c r="A47" s="61"/>
      <c r="B47" s="62"/>
      <c r="C47" s="63"/>
      <c r="D47" s="16" t="s">
        <v>29</v>
      </c>
      <c r="E47" s="21">
        <f>SUM(F47:Q47)</f>
        <v>1227.8700000000001</v>
      </c>
      <c r="F47" s="21">
        <f t="shared" ref="F47:Q47" si="34">F28+F41</f>
        <v>409.29</v>
      </c>
      <c r="G47" s="21">
        <f t="shared" si="34"/>
        <v>409.29</v>
      </c>
      <c r="H47" s="21">
        <f t="shared" si="34"/>
        <v>409.29</v>
      </c>
      <c r="I47" s="21">
        <f t="shared" si="34"/>
        <v>0</v>
      </c>
      <c r="J47" s="21">
        <f t="shared" si="34"/>
        <v>0</v>
      </c>
      <c r="K47" s="21">
        <f t="shared" si="34"/>
        <v>0</v>
      </c>
      <c r="L47" s="21">
        <f t="shared" si="34"/>
        <v>0</v>
      </c>
      <c r="M47" s="21">
        <f t="shared" si="34"/>
        <v>0</v>
      </c>
      <c r="N47" s="21">
        <f t="shared" si="34"/>
        <v>0</v>
      </c>
      <c r="O47" s="21">
        <f t="shared" si="34"/>
        <v>0</v>
      </c>
      <c r="P47" s="21">
        <f t="shared" si="34"/>
        <v>0</v>
      </c>
      <c r="Q47" s="21">
        <f t="shared" si="34"/>
        <v>0</v>
      </c>
      <c r="R47" s="22"/>
      <c r="S47" s="22"/>
      <c r="T47" s="22"/>
    </row>
    <row r="48" spans="1:20" s="10" customFormat="1" ht="15.75" x14ac:dyDescent="0.25">
      <c r="A48" s="61"/>
      <c r="B48" s="62"/>
      <c r="C48" s="63"/>
      <c r="D48" s="16" t="s">
        <v>12</v>
      </c>
      <c r="E48" s="21">
        <f t="shared" ref="E48:E51" si="35">SUM(F48:Q48)</f>
        <v>559.23122999999998</v>
      </c>
      <c r="F48" s="21">
        <f t="shared" ref="F48:Q48" si="36">F29+F42</f>
        <v>186.41040999999998</v>
      </c>
      <c r="G48" s="21">
        <f t="shared" si="36"/>
        <v>186.41040999999998</v>
      </c>
      <c r="H48" s="21">
        <f t="shared" si="36"/>
        <v>186.41040999999998</v>
      </c>
      <c r="I48" s="21">
        <f t="shared" si="36"/>
        <v>0</v>
      </c>
      <c r="J48" s="21">
        <f t="shared" si="36"/>
        <v>0</v>
      </c>
      <c r="K48" s="21">
        <f t="shared" si="36"/>
        <v>0</v>
      </c>
      <c r="L48" s="21">
        <f t="shared" si="36"/>
        <v>0</v>
      </c>
      <c r="M48" s="21">
        <f t="shared" si="36"/>
        <v>0</v>
      </c>
      <c r="N48" s="21">
        <f t="shared" si="36"/>
        <v>0</v>
      </c>
      <c r="O48" s="21">
        <f t="shared" si="36"/>
        <v>0</v>
      </c>
      <c r="P48" s="21">
        <f t="shared" si="36"/>
        <v>0</v>
      </c>
      <c r="Q48" s="21">
        <f t="shared" si="36"/>
        <v>0</v>
      </c>
    </row>
    <row r="49" spans="1:17" s="10" customFormat="1" ht="15.75" x14ac:dyDescent="0.25">
      <c r="A49" s="61"/>
      <c r="B49" s="62"/>
      <c r="C49" s="63"/>
      <c r="D49" s="16" t="s">
        <v>18</v>
      </c>
      <c r="E49" s="21">
        <f t="shared" si="35"/>
        <v>62.5</v>
      </c>
      <c r="F49" s="21">
        <f t="shared" ref="F49:Q49" si="37">F30+F43</f>
        <v>62.5</v>
      </c>
      <c r="G49" s="21">
        <f t="shared" si="37"/>
        <v>0</v>
      </c>
      <c r="H49" s="21">
        <f t="shared" si="37"/>
        <v>0</v>
      </c>
      <c r="I49" s="21">
        <f t="shared" si="37"/>
        <v>0</v>
      </c>
      <c r="J49" s="21">
        <f t="shared" si="37"/>
        <v>0</v>
      </c>
      <c r="K49" s="21">
        <f t="shared" si="37"/>
        <v>0</v>
      </c>
      <c r="L49" s="21">
        <f t="shared" si="37"/>
        <v>0</v>
      </c>
      <c r="M49" s="21">
        <f t="shared" si="37"/>
        <v>0</v>
      </c>
      <c r="N49" s="21">
        <f t="shared" si="37"/>
        <v>0</v>
      </c>
      <c r="O49" s="21">
        <f t="shared" si="37"/>
        <v>0</v>
      </c>
      <c r="P49" s="21">
        <f t="shared" si="37"/>
        <v>0</v>
      </c>
      <c r="Q49" s="21">
        <f t="shared" si="37"/>
        <v>0</v>
      </c>
    </row>
    <row r="50" spans="1:17" s="10" customFormat="1" ht="31.5" x14ac:dyDescent="0.25">
      <c r="A50" s="61"/>
      <c r="B50" s="62"/>
      <c r="C50" s="63"/>
      <c r="D50" s="16" t="s">
        <v>19</v>
      </c>
      <c r="E50" s="21">
        <f t="shared" si="35"/>
        <v>1192425.5661999998</v>
      </c>
      <c r="F50" s="21">
        <f t="shared" ref="F50:Q50" si="38">F31+F44</f>
        <v>96106.570619999999</v>
      </c>
      <c r="G50" s="21">
        <f t="shared" si="38"/>
        <v>99187.989989999987</v>
      </c>
      <c r="H50" s="21">
        <f t="shared" si="38"/>
        <v>99176.970189999993</v>
      </c>
      <c r="I50" s="21">
        <f t="shared" si="38"/>
        <v>99772.670599999998</v>
      </c>
      <c r="J50" s="21">
        <f t="shared" si="38"/>
        <v>99772.670599999998</v>
      </c>
      <c r="K50" s="21">
        <f t="shared" si="38"/>
        <v>99772.670599999998</v>
      </c>
      <c r="L50" s="21">
        <f t="shared" si="38"/>
        <v>99772.670599999998</v>
      </c>
      <c r="M50" s="21">
        <f t="shared" si="38"/>
        <v>99772.670599999998</v>
      </c>
      <c r="N50" s="21">
        <f t="shared" si="38"/>
        <v>99772.670599999998</v>
      </c>
      <c r="O50" s="21">
        <f t="shared" si="38"/>
        <v>99772.670599999998</v>
      </c>
      <c r="P50" s="21">
        <f t="shared" si="38"/>
        <v>99772.670599999998</v>
      </c>
      <c r="Q50" s="21">
        <f t="shared" si="38"/>
        <v>99772.670599999998</v>
      </c>
    </row>
    <row r="51" spans="1:17" s="10" customFormat="1" ht="15.75" x14ac:dyDescent="0.25">
      <c r="A51" s="64"/>
      <c r="B51" s="65"/>
      <c r="C51" s="66"/>
      <c r="D51" s="16" t="s">
        <v>7</v>
      </c>
      <c r="E51" s="21">
        <f t="shared" si="35"/>
        <v>7965</v>
      </c>
      <c r="F51" s="21">
        <f t="shared" ref="F51:Q51" si="39">F32+F45</f>
        <v>7965</v>
      </c>
      <c r="G51" s="21">
        <f t="shared" si="39"/>
        <v>0</v>
      </c>
      <c r="H51" s="21">
        <f t="shared" si="39"/>
        <v>0</v>
      </c>
      <c r="I51" s="21">
        <f t="shared" si="39"/>
        <v>0</v>
      </c>
      <c r="J51" s="21">
        <f t="shared" si="39"/>
        <v>0</v>
      </c>
      <c r="K51" s="21">
        <f t="shared" si="39"/>
        <v>0</v>
      </c>
      <c r="L51" s="21">
        <f t="shared" si="39"/>
        <v>0</v>
      </c>
      <c r="M51" s="21">
        <f t="shared" si="39"/>
        <v>0</v>
      </c>
      <c r="N51" s="21">
        <f t="shared" si="39"/>
        <v>0</v>
      </c>
      <c r="O51" s="21">
        <f t="shared" si="39"/>
        <v>0</v>
      </c>
      <c r="P51" s="21">
        <f t="shared" si="39"/>
        <v>0</v>
      </c>
      <c r="Q51" s="21">
        <f t="shared" si="39"/>
        <v>0</v>
      </c>
    </row>
    <row r="52" spans="1:17" ht="15" x14ac:dyDescent="0.25">
      <c r="A52" s="103" t="s">
        <v>6</v>
      </c>
      <c r="B52" s="104"/>
      <c r="C52" s="104"/>
      <c r="D52" s="104"/>
      <c r="E52" s="104"/>
      <c r="F52" s="104"/>
      <c r="G52" s="104"/>
      <c r="H52" s="104"/>
      <c r="I52" s="105"/>
    </row>
    <row r="53" spans="1:17" ht="15.75" x14ac:dyDescent="0.25">
      <c r="A53" s="67" t="s">
        <v>15</v>
      </c>
      <c r="B53" s="68"/>
      <c r="C53" s="69"/>
      <c r="D53" s="11" t="s">
        <v>3</v>
      </c>
      <c r="E53" s="18">
        <f>SUM(F53:Q53)</f>
        <v>0</v>
      </c>
      <c r="F53" s="18">
        <f>SUM(F54:F58)</f>
        <v>0</v>
      </c>
      <c r="G53" s="18">
        <f t="shared" ref="G53:J53" si="40">SUM(G54:G58)</f>
        <v>0</v>
      </c>
      <c r="H53" s="18">
        <f t="shared" si="40"/>
        <v>0</v>
      </c>
      <c r="I53" s="18">
        <f t="shared" si="40"/>
        <v>0</v>
      </c>
      <c r="J53" s="18">
        <f t="shared" si="40"/>
        <v>0</v>
      </c>
      <c r="K53" s="18">
        <f t="shared" ref="K53:Q53" si="41">SUM(K54:K58)</f>
        <v>0</v>
      </c>
      <c r="L53" s="18">
        <f t="shared" si="41"/>
        <v>0</v>
      </c>
      <c r="M53" s="18">
        <f t="shared" si="41"/>
        <v>0</v>
      </c>
      <c r="N53" s="18">
        <f t="shared" si="41"/>
        <v>0</v>
      </c>
      <c r="O53" s="18">
        <f t="shared" si="41"/>
        <v>0</v>
      </c>
      <c r="P53" s="18">
        <f t="shared" si="41"/>
        <v>0</v>
      </c>
      <c r="Q53" s="18">
        <f t="shared" si="41"/>
        <v>0</v>
      </c>
    </row>
    <row r="54" spans="1:17" ht="15.75" x14ac:dyDescent="0.25">
      <c r="A54" s="70"/>
      <c r="B54" s="71"/>
      <c r="C54" s="72"/>
      <c r="D54" s="13" t="s">
        <v>29</v>
      </c>
      <c r="E54" s="19">
        <f>SUM(F54:Q54)</f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</row>
    <row r="55" spans="1:17" ht="15" x14ac:dyDescent="0.25">
      <c r="A55" s="70"/>
      <c r="B55" s="71"/>
      <c r="C55" s="72"/>
      <c r="D55" s="13" t="s">
        <v>12</v>
      </c>
      <c r="E55" s="19">
        <f t="shared" ref="E55:E58" si="42">SUM(F55:Q55)</f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</row>
    <row r="56" spans="1:17" ht="15" x14ac:dyDescent="0.25">
      <c r="A56" s="70"/>
      <c r="B56" s="71"/>
      <c r="C56" s="72"/>
      <c r="D56" s="13" t="s">
        <v>18</v>
      </c>
      <c r="E56" s="19">
        <f t="shared" si="42"/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</row>
    <row r="57" spans="1:17" ht="15" x14ac:dyDescent="0.25">
      <c r="A57" s="70"/>
      <c r="B57" s="71"/>
      <c r="C57" s="72"/>
      <c r="D57" s="13" t="s">
        <v>19</v>
      </c>
      <c r="E57" s="19">
        <f t="shared" si="42"/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</row>
    <row r="58" spans="1:17" ht="15" x14ac:dyDescent="0.25">
      <c r="A58" s="73"/>
      <c r="B58" s="74"/>
      <c r="C58" s="75"/>
      <c r="D58" s="13" t="s">
        <v>7</v>
      </c>
      <c r="E58" s="19">
        <f t="shared" si="42"/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</row>
    <row r="59" spans="1:17" ht="15.75" x14ac:dyDescent="0.25">
      <c r="A59" s="67" t="s">
        <v>8</v>
      </c>
      <c r="B59" s="68"/>
      <c r="C59" s="69"/>
      <c r="D59" s="11" t="s">
        <v>3</v>
      </c>
      <c r="E59" s="18">
        <f>SUM(F59:Q59)</f>
        <v>1202240.1674299999</v>
      </c>
      <c r="F59" s="18">
        <f>F46-F53</f>
        <v>104729.77103</v>
      </c>
      <c r="G59" s="18">
        <f>G46-G53</f>
        <v>99783.690399999992</v>
      </c>
      <c r="H59" s="18">
        <f>H46-H53</f>
        <v>99772.670599999998</v>
      </c>
      <c r="I59" s="18">
        <f>I46-I53</f>
        <v>99772.670599999998</v>
      </c>
      <c r="J59" s="18">
        <f t="shared" ref="J59:Q59" si="43">J46-J53</f>
        <v>99772.670599999998</v>
      </c>
      <c r="K59" s="18">
        <f t="shared" si="43"/>
        <v>99772.670599999998</v>
      </c>
      <c r="L59" s="18">
        <f t="shared" si="43"/>
        <v>99772.670599999998</v>
      </c>
      <c r="M59" s="18">
        <f t="shared" si="43"/>
        <v>99772.670599999998</v>
      </c>
      <c r="N59" s="18">
        <f t="shared" si="43"/>
        <v>99772.670599999998</v>
      </c>
      <c r="O59" s="18">
        <f t="shared" si="43"/>
        <v>99772.670599999998</v>
      </c>
      <c r="P59" s="18">
        <f t="shared" si="43"/>
        <v>99772.670599999998</v>
      </c>
      <c r="Q59" s="18">
        <f t="shared" si="43"/>
        <v>99772.670599999998</v>
      </c>
    </row>
    <row r="60" spans="1:17" ht="15" x14ac:dyDescent="0.25">
      <c r="A60" s="70"/>
      <c r="B60" s="71"/>
      <c r="C60" s="72"/>
      <c r="D60" s="13" t="s">
        <v>29</v>
      </c>
      <c r="E60" s="19">
        <f>SUM(F60:Q60)</f>
        <v>1227.8700000000001</v>
      </c>
      <c r="F60" s="20">
        <f>F47-F54</f>
        <v>409.29</v>
      </c>
      <c r="G60" s="20">
        <f>G47-G54</f>
        <v>409.29</v>
      </c>
      <c r="H60" s="20">
        <f t="shared" ref="H60:K60" si="44">H47-H54</f>
        <v>409.29</v>
      </c>
      <c r="I60" s="20">
        <f t="shared" si="44"/>
        <v>0</v>
      </c>
      <c r="J60" s="20">
        <f t="shared" si="44"/>
        <v>0</v>
      </c>
      <c r="K60" s="20">
        <f t="shared" si="44"/>
        <v>0</v>
      </c>
      <c r="L60" s="20">
        <f t="shared" ref="L60:Q60" si="45">L47-L54</f>
        <v>0</v>
      </c>
      <c r="M60" s="20">
        <f t="shared" si="45"/>
        <v>0</v>
      </c>
      <c r="N60" s="20">
        <f t="shared" si="45"/>
        <v>0</v>
      </c>
      <c r="O60" s="20">
        <f t="shared" si="45"/>
        <v>0</v>
      </c>
      <c r="P60" s="20">
        <f t="shared" si="45"/>
        <v>0</v>
      </c>
      <c r="Q60" s="20">
        <f t="shared" si="45"/>
        <v>0</v>
      </c>
    </row>
    <row r="61" spans="1:17" ht="15" x14ac:dyDescent="0.25">
      <c r="A61" s="70"/>
      <c r="B61" s="71"/>
      <c r="C61" s="72"/>
      <c r="D61" s="13" t="s">
        <v>12</v>
      </c>
      <c r="E61" s="19">
        <f t="shared" ref="E61:E64" si="46">SUM(F61:Q61)</f>
        <v>559.23122999999998</v>
      </c>
      <c r="F61" s="19">
        <f>F48-F55</f>
        <v>186.41040999999998</v>
      </c>
      <c r="G61" s="19">
        <f>G48-G55</f>
        <v>186.41040999999998</v>
      </c>
      <c r="H61" s="19">
        <f t="shared" ref="G61:K64" si="47">H48-H55</f>
        <v>186.41040999999998</v>
      </c>
      <c r="I61" s="19">
        <f t="shared" si="47"/>
        <v>0</v>
      </c>
      <c r="J61" s="19">
        <f t="shared" si="47"/>
        <v>0</v>
      </c>
      <c r="K61" s="19">
        <f t="shared" si="47"/>
        <v>0</v>
      </c>
      <c r="L61" s="19">
        <f t="shared" ref="L61:Q61" si="48">L48-L55</f>
        <v>0</v>
      </c>
      <c r="M61" s="19">
        <f t="shared" si="48"/>
        <v>0</v>
      </c>
      <c r="N61" s="19">
        <f t="shared" si="48"/>
        <v>0</v>
      </c>
      <c r="O61" s="19">
        <f t="shared" si="48"/>
        <v>0</v>
      </c>
      <c r="P61" s="19">
        <f t="shared" si="48"/>
        <v>0</v>
      </c>
      <c r="Q61" s="19">
        <f t="shared" si="48"/>
        <v>0</v>
      </c>
    </row>
    <row r="62" spans="1:17" ht="15" x14ac:dyDescent="0.25">
      <c r="A62" s="70"/>
      <c r="B62" s="71"/>
      <c r="C62" s="72"/>
      <c r="D62" s="13" t="s">
        <v>18</v>
      </c>
      <c r="E62" s="19">
        <f t="shared" si="46"/>
        <v>62.5</v>
      </c>
      <c r="F62" s="19">
        <f>F49-F56</f>
        <v>62.5</v>
      </c>
      <c r="G62" s="19">
        <f t="shared" si="47"/>
        <v>0</v>
      </c>
      <c r="H62" s="19">
        <f t="shared" si="47"/>
        <v>0</v>
      </c>
      <c r="I62" s="19">
        <f t="shared" si="47"/>
        <v>0</v>
      </c>
      <c r="J62" s="19">
        <f t="shared" si="47"/>
        <v>0</v>
      </c>
      <c r="K62" s="19">
        <f t="shared" ref="K62:Q62" si="49">K49-K56</f>
        <v>0</v>
      </c>
      <c r="L62" s="19">
        <f t="shared" si="49"/>
        <v>0</v>
      </c>
      <c r="M62" s="19">
        <f t="shared" si="49"/>
        <v>0</v>
      </c>
      <c r="N62" s="19">
        <f t="shared" si="49"/>
        <v>0</v>
      </c>
      <c r="O62" s="19">
        <f t="shared" si="49"/>
        <v>0</v>
      </c>
      <c r="P62" s="19">
        <f t="shared" si="49"/>
        <v>0</v>
      </c>
      <c r="Q62" s="19">
        <f t="shared" si="49"/>
        <v>0</v>
      </c>
    </row>
    <row r="63" spans="1:17" ht="15" x14ac:dyDescent="0.25">
      <c r="A63" s="70"/>
      <c r="B63" s="71"/>
      <c r="C63" s="72"/>
      <c r="D63" s="13" t="s">
        <v>19</v>
      </c>
      <c r="E63" s="19">
        <f t="shared" si="46"/>
        <v>1192425.5661999998</v>
      </c>
      <c r="F63" s="19">
        <f>F50-F57</f>
        <v>96106.570619999999</v>
      </c>
      <c r="G63" s="19">
        <f>G50-G57</f>
        <v>99187.989989999987</v>
      </c>
      <c r="H63" s="19">
        <f t="shared" si="47"/>
        <v>99176.970189999993</v>
      </c>
      <c r="I63" s="19">
        <f t="shared" si="47"/>
        <v>99772.670599999998</v>
      </c>
      <c r="J63" s="19">
        <f t="shared" si="47"/>
        <v>99772.670599999998</v>
      </c>
      <c r="K63" s="19">
        <f t="shared" si="47"/>
        <v>99772.670599999998</v>
      </c>
      <c r="L63" s="19">
        <f t="shared" ref="L63:Q63" si="50">L50-L57</f>
        <v>99772.670599999998</v>
      </c>
      <c r="M63" s="19">
        <f t="shared" si="50"/>
        <v>99772.670599999998</v>
      </c>
      <c r="N63" s="19">
        <f t="shared" si="50"/>
        <v>99772.670599999998</v>
      </c>
      <c r="O63" s="19">
        <f t="shared" si="50"/>
        <v>99772.670599999998</v>
      </c>
      <c r="P63" s="19">
        <f t="shared" si="50"/>
        <v>99772.670599999998</v>
      </c>
      <c r="Q63" s="19">
        <f t="shared" si="50"/>
        <v>99772.670599999998</v>
      </c>
    </row>
    <row r="64" spans="1:17" ht="15" x14ac:dyDescent="0.25">
      <c r="A64" s="73"/>
      <c r="B64" s="74"/>
      <c r="C64" s="75"/>
      <c r="D64" s="13" t="s">
        <v>7</v>
      </c>
      <c r="E64" s="19">
        <f t="shared" si="46"/>
        <v>7965</v>
      </c>
      <c r="F64" s="19">
        <f>F51-F58</f>
        <v>7965</v>
      </c>
      <c r="G64" s="19">
        <f t="shared" si="47"/>
        <v>0</v>
      </c>
      <c r="H64" s="19">
        <f t="shared" si="47"/>
        <v>0</v>
      </c>
      <c r="I64" s="19">
        <f t="shared" si="47"/>
        <v>0</v>
      </c>
      <c r="J64" s="19">
        <f t="shared" si="47"/>
        <v>0</v>
      </c>
      <c r="K64" s="19">
        <f t="shared" ref="K64:Q64" si="51">K51-K58</f>
        <v>0</v>
      </c>
      <c r="L64" s="19">
        <f t="shared" si="51"/>
        <v>0</v>
      </c>
      <c r="M64" s="19">
        <f t="shared" si="51"/>
        <v>0</v>
      </c>
      <c r="N64" s="19">
        <f t="shared" si="51"/>
        <v>0</v>
      </c>
      <c r="O64" s="19">
        <f t="shared" si="51"/>
        <v>0</v>
      </c>
      <c r="P64" s="19">
        <f t="shared" si="51"/>
        <v>0</v>
      </c>
      <c r="Q64" s="19">
        <f t="shared" si="51"/>
        <v>0</v>
      </c>
    </row>
    <row r="65" spans="1:17" ht="15" x14ac:dyDescent="0.25">
      <c r="A65" s="57" t="s">
        <v>6</v>
      </c>
      <c r="B65" s="57"/>
      <c r="C65" s="57"/>
      <c r="D65" s="57"/>
      <c r="E65" s="57"/>
      <c r="F65" s="57"/>
      <c r="G65" s="57"/>
      <c r="H65" s="57"/>
      <c r="I65" s="57"/>
      <c r="J65" s="26"/>
      <c r="K65" s="26"/>
    </row>
    <row r="66" spans="1:17" ht="15.75" x14ac:dyDescent="0.25">
      <c r="A66" s="67" t="s">
        <v>28</v>
      </c>
      <c r="B66" s="68"/>
      <c r="C66" s="69"/>
      <c r="D66" s="11" t="s">
        <v>3</v>
      </c>
      <c r="E66" s="18">
        <f>SUM(F66:Q66)</f>
        <v>548024.38199999987</v>
      </c>
      <c r="F66" s="18">
        <f>SUM(F68:F71)</f>
        <v>47721.766000000003</v>
      </c>
      <c r="G66" s="18">
        <f>SUM(G67:G71)</f>
        <v>45482.055999999997</v>
      </c>
      <c r="H66" s="18">
        <f t="shared" ref="H66:I66" si="52">SUM(H67:H71)</f>
        <v>45482.055999999997</v>
      </c>
      <c r="I66" s="18">
        <f t="shared" si="52"/>
        <v>45482.055999999997</v>
      </c>
      <c r="J66" s="18">
        <f t="shared" ref="J66" si="53">SUM(J68:J71)</f>
        <v>45482.055999999997</v>
      </c>
      <c r="K66" s="18">
        <f t="shared" ref="K66:M66" si="54">SUM(K67:K71)</f>
        <v>45482.055999999997</v>
      </c>
      <c r="L66" s="18">
        <f t="shared" si="54"/>
        <v>45482.055999999997</v>
      </c>
      <c r="M66" s="18">
        <f t="shared" si="54"/>
        <v>45482.055999999997</v>
      </c>
      <c r="N66" s="18">
        <f t="shared" ref="N66" si="55">SUM(N68:N71)</f>
        <v>45482.055999999997</v>
      </c>
      <c r="O66" s="18">
        <f t="shared" ref="O66:Q66" si="56">SUM(O67:O71)</f>
        <v>45482.055999999997</v>
      </c>
      <c r="P66" s="18">
        <f t="shared" si="56"/>
        <v>45482.055999999997</v>
      </c>
      <c r="Q66" s="18">
        <f t="shared" si="56"/>
        <v>45482.055999999997</v>
      </c>
    </row>
    <row r="67" spans="1:17" ht="15" x14ac:dyDescent="0.25">
      <c r="A67" s="70"/>
      <c r="B67" s="71"/>
      <c r="C67" s="72"/>
      <c r="D67" s="13" t="s">
        <v>29</v>
      </c>
      <c r="E67" s="19">
        <f>SUM(F67:Q67)</f>
        <v>1227.8700000000001</v>
      </c>
      <c r="F67" s="19">
        <f>F10+F22+F35</f>
        <v>409.29</v>
      </c>
      <c r="G67" s="19">
        <f t="shared" ref="G67:Q67" si="57">G10+G22+G35</f>
        <v>409.29</v>
      </c>
      <c r="H67" s="19">
        <f t="shared" si="57"/>
        <v>409.29</v>
      </c>
      <c r="I67" s="19">
        <f t="shared" si="57"/>
        <v>0</v>
      </c>
      <c r="J67" s="19">
        <f t="shared" si="57"/>
        <v>0</v>
      </c>
      <c r="K67" s="19">
        <f t="shared" si="57"/>
        <v>0</v>
      </c>
      <c r="L67" s="19">
        <f t="shared" si="57"/>
        <v>0</v>
      </c>
      <c r="M67" s="19">
        <f t="shared" si="57"/>
        <v>0</v>
      </c>
      <c r="N67" s="19">
        <f t="shared" si="57"/>
        <v>0</v>
      </c>
      <c r="O67" s="19">
        <f t="shared" si="57"/>
        <v>0</v>
      </c>
      <c r="P67" s="19">
        <f t="shared" si="57"/>
        <v>0</v>
      </c>
      <c r="Q67" s="19">
        <f t="shared" si="57"/>
        <v>0</v>
      </c>
    </row>
    <row r="68" spans="1:17" ht="15" x14ac:dyDescent="0.25">
      <c r="A68" s="70"/>
      <c r="B68" s="71"/>
      <c r="C68" s="72"/>
      <c r="D68" s="13" t="s">
        <v>12</v>
      </c>
      <c r="E68" s="19">
        <f t="shared" ref="E68:E71" si="58">SUM(F68:Q68)</f>
        <v>559.23122999999998</v>
      </c>
      <c r="F68" s="19">
        <f>F23+F11</f>
        <v>186.41040999999998</v>
      </c>
      <c r="G68" s="19">
        <f t="shared" ref="G68:Q68" si="59">G23+G11</f>
        <v>186.41040999999998</v>
      </c>
      <c r="H68" s="19">
        <f t="shared" si="59"/>
        <v>186.41040999999998</v>
      </c>
      <c r="I68" s="19">
        <f t="shared" si="59"/>
        <v>0</v>
      </c>
      <c r="J68" s="19">
        <f t="shared" si="59"/>
        <v>0</v>
      </c>
      <c r="K68" s="19">
        <f t="shared" si="59"/>
        <v>0</v>
      </c>
      <c r="L68" s="19">
        <f t="shared" si="59"/>
        <v>0</v>
      </c>
      <c r="M68" s="19">
        <f t="shared" si="59"/>
        <v>0</v>
      </c>
      <c r="N68" s="19">
        <f t="shared" si="59"/>
        <v>0</v>
      </c>
      <c r="O68" s="19">
        <f t="shared" si="59"/>
        <v>0</v>
      </c>
      <c r="P68" s="19">
        <f t="shared" si="59"/>
        <v>0</v>
      </c>
      <c r="Q68" s="19">
        <f t="shared" si="59"/>
        <v>0</v>
      </c>
    </row>
    <row r="69" spans="1:17" ht="15" x14ac:dyDescent="0.25">
      <c r="A69" s="70"/>
      <c r="B69" s="71"/>
      <c r="C69" s="72"/>
      <c r="D69" s="13" t="s">
        <v>18</v>
      </c>
      <c r="E69" s="19">
        <f t="shared" si="58"/>
        <v>0</v>
      </c>
      <c r="F69" s="19">
        <f>F12</f>
        <v>0</v>
      </c>
      <c r="G69" s="19">
        <f t="shared" ref="G69:Q69" si="60">G12</f>
        <v>0</v>
      </c>
      <c r="H69" s="19">
        <f t="shared" si="60"/>
        <v>0</v>
      </c>
      <c r="I69" s="19">
        <f t="shared" si="60"/>
        <v>0</v>
      </c>
      <c r="J69" s="19">
        <f t="shared" si="60"/>
        <v>0</v>
      </c>
      <c r="K69" s="19">
        <f t="shared" si="60"/>
        <v>0</v>
      </c>
      <c r="L69" s="19">
        <f t="shared" si="60"/>
        <v>0</v>
      </c>
      <c r="M69" s="19">
        <f t="shared" si="60"/>
        <v>0</v>
      </c>
      <c r="N69" s="19">
        <f t="shared" si="60"/>
        <v>0</v>
      </c>
      <c r="O69" s="19">
        <f t="shared" si="60"/>
        <v>0</v>
      </c>
      <c r="P69" s="19">
        <f t="shared" si="60"/>
        <v>0</v>
      </c>
      <c r="Q69" s="19">
        <f t="shared" si="60"/>
        <v>0</v>
      </c>
    </row>
    <row r="70" spans="1:17" ht="15" x14ac:dyDescent="0.25">
      <c r="A70" s="70"/>
      <c r="B70" s="71"/>
      <c r="C70" s="72"/>
      <c r="D70" s="13" t="s">
        <v>19</v>
      </c>
      <c r="E70" s="19">
        <f t="shared" si="58"/>
        <v>544181.57076999987</v>
      </c>
      <c r="F70" s="19">
        <f>F13+F38+F25</f>
        <v>45070.355590000006</v>
      </c>
      <c r="G70" s="19">
        <f t="shared" ref="G70:Q70" si="61">G13+G38+G25</f>
        <v>44886.355589999999</v>
      </c>
      <c r="H70" s="19">
        <f t="shared" si="61"/>
        <v>44886.355589999999</v>
      </c>
      <c r="I70" s="19">
        <f t="shared" si="61"/>
        <v>45482.055999999997</v>
      </c>
      <c r="J70" s="19">
        <f t="shared" si="61"/>
        <v>45482.055999999997</v>
      </c>
      <c r="K70" s="19">
        <f t="shared" si="61"/>
        <v>45482.055999999997</v>
      </c>
      <c r="L70" s="19">
        <f t="shared" si="61"/>
        <v>45482.055999999997</v>
      </c>
      <c r="M70" s="19">
        <f t="shared" si="61"/>
        <v>45482.055999999997</v>
      </c>
      <c r="N70" s="19">
        <f t="shared" si="61"/>
        <v>45482.055999999997</v>
      </c>
      <c r="O70" s="19">
        <f t="shared" si="61"/>
        <v>45482.055999999997</v>
      </c>
      <c r="P70" s="19">
        <f t="shared" si="61"/>
        <v>45482.055999999997</v>
      </c>
      <c r="Q70" s="19">
        <f t="shared" si="61"/>
        <v>45482.055999999997</v>
      </c>
    </row>
    <row r="71" spans="1:17" ht="15" x14ac:dyDescent="0.25">
      <c r="A71" s="73"/>
      <c r="B71" s="74"/>
      <c r="C71" s="75"/>
      <c r="D71" s="13" t="s">
        <v>7</v>
      </c>
      <c r="E71" s="19">
        <f t="shared" si="58"/>
        <v>2465</v>
      </c>
      <c r="F71" s="19">
        <f t="shared" ref="F71:Q71" si="62">F14</f>
        <v>2465</v>
      </c>
      <c r="G71" s="19">
        <f t="shared" si="62"/>
        <v>0</v>
      </c>
      <c r="H71" s="19">
        <f t="shared" si="62"/>
        <v>0</v>
      </c>
      <c r="I71" s="19">
        <f t="shared" si="62"/>
        <v>0</v>
      </c>
      <c r="J71" s="19">
        <f t="shared" si="62"/>
        <v>0</v>
      </c>
      <c r="K71" s="19">
        <f t="shared" si="62"/>
        <v>0</v>
      </c>
      <c r="L71" s="19">
        <f t="shared" si="62"/>
        <v>0</v>
      </c>
      <c r="M71" s="19">
        <f t="shared" si="62"/>
        <v>0</v>
      </c>
      <c r="N71" s="19">
        <f t="shared" si="62"/>
        <v>0</v>
      </c>
      <c r="O71" s="19">
        <f t="shared" si="62"/>
        <v>0</v>
      </c>
      <c r="P71" s="19">
        <f t="shared" si="62"/>
        <v>0</v>
      </c>
      <c r="Q71" s="19">
        <f t="shared" si="62"/>
        <v>0</v>
      </c>
    </row>
    <row r="72" spans="1:17" ht="15.75" x14ac:dyDescent="0.25">
      <c r="A72" s="82" t="s">
        <v>24</v>
      </c>
      <c r="B72" s="83"/>
      <c r="C72" s="84"/>
      <c r="D72" s="11" t="s">
        <v>3</v>
      </c>
      <c r="E72" s="18">
        <f>SUM(F72:Q72)</f>
        <v>653743.99542999978</v>
      </c>
      <c r="F72" s="18">
        <f>SUM(F74:F77)</f>
        <v>56536.215029999999</v>
      </c>
      <c r="G72" s="18">
        <f t="shared" ref="G72:J72" si="63">SUM(G74:G77)</f>
        <v>54301.634400000003</v>
      </c>
      <c r="H72" s="18">
        <f t="shared" si="63"/>
        <v>54290.614600000001</v>
      </c>
      <c r="I72" s="18">
        <f t="shared" si="63"/>
        <v>54290.614600000001</v>
      </c>
      <c r="J72" s="18">
        <f t="shared" si="63"/>
        <v>54290.614600000001</v>
      </c>
      <c r="K72" s="18">
        <f t="shared" ref="K72:Q72" si="64">SUM(K74:K77)</f>
        <v>54290.614600000001</v>
      </c>
      <c r="L72" s="18">
        <f t="shared" si="64"/>
        <v>54290.614600000001</v>
      </c>
      <c r="M72" s="18">
        <f t="shared" si="64"/>
        <v>54290.614600000001</v>
      </c>
      <c r="N72" s="18">
        <f t="shared" si="64"/>
        <v>54290.614600000001</v>
      </c>
      <c r="O72" s="18">
        <f t="shared" si="64"/>
        <v>54290.614600000001</v>
      </c>
      <c r="P72" s="18">
        <f t="shared" si="64"/>
        <v>54290.614600000001</v>
      </c>
      <c r="Q72" s="18">
        <f t="shared" si="64"/>
        <v>54290.614600000001</v>
      </c>
    </row>
    <row r="73" spans="1:17" ht="15" x14ac:dyDescent="0.25">
      <c r="A73" s="85"/>
      <c r="B73" s="86"/>
      <c r="C73" s="87"/>
      <c r="D73" s="13" t="s">
        <v>29</v>
      </c>
      <c r="E73" s="19">
        <f t="shared" ref="E73:E77" si="65">SUM(F73:I73)</f>
        <v>0</v>
      </c>
      <c r="F73" s="20">
        <f>F16</f>
        <v>0</v>
      </c>
      <c r="G73" s="20">
        <f t="shared" ref="G73:Q73" si="66">G16</f>
        <v>0</v>
      </c>
      <c r="H73" s="20">
        <f t="shared" si="66"/>
        <v>0</v>
      </c>
      <c r="I73" s="20">
        <f t="shared" si="66"/>
        <v>0</v>
      </c>
      <c r="J73" s="20">
        <f t="shared" si="66"/>
        <v>0</v>
      </c>
      <c r="K73" s="20">
        <f t="shared" si="66"/>
        <v>0</v>
      </c>
      <c r="L73" s="20">
        <f t="shared" si="66"/>
        <v>0</v>
      </c>
      <c r="M73" s="20">
        <f t="shared" si="66"/>
        <v>0</v>
      </c>
      <c r="N73" s="20">
        <f t="shared" si="66"/>
        <v>0</v>
      </c>
      <c r="O73" s="20">
        <f t="shared" si="66"/>
        <v>0</v>
      </c>
      <c r="P73" s="20">
        <f t="shared" si="66"/>
        <v>0</v>
      </c>
      <c r="Q73" s="20">
        <f t="shared" si="66"/>
        <v>0</v>
      </c>
    </row>
    <row r="74" spans="1:17" ht="15" x14ac:dyDescent="0.25">
      <c r="A74" s="85"/>
      <c r="B74" s="86"/>
      <c r="C74" s="87"/>
      <c r="D74" s="13" t="s">
        <v>12</v>
      </c>
      <c r="E74" s="19">
        <f t="shared" si="65"/>
        <v>0</v>
      </c>
      <c r="F74" s="19">
        <f>F17</f>
        <v>0</v>
      </c>
      <c r="G74" s="19">
        <f t="shared" ref="G74:Q74" si="67">G17</f>
        <v>0</v>
      </c>
      <c r="H74" s="19">
        <f t="shared" si="67"/>
        <v>0</v>
      </c>
      <c r="I74" s="19">
        <f t="shared" si="67"/>
        <v>0</v>
      </c>
      <c r="J74" s="19">
        <f t="shared" si="67"/>
        <v>0</v>
      </c>
      <c r="K74" s="19">
        <f t="shared" si="67"/>
        <v>0</v>
      </c>
      <c r="L74" s="19">
        <f t="shared" si="67"/>
        <v>0</v>
      </c>
      <c r="M74" s="19">
        <f t="shared" si="67"/>
        <v>0</v>
      </c>
      <c r="N74" s="19">
        <f t="shared" si="67"/>
        <v>0</v>
      </c>
      <c r="O74" s="19">
        <f t="shared" si="67"/>
        <v>0</v>
      </c>
      <c r="P74" s="19">
        <f t="shared" si="67"/>
        <v>0</v>
      </c>
      <c r="Q74" s="19">
        <f t="shared" si="67"/>
        <v>0</v>
      </c>
    </row>
    <row r="75" spans="1:17" ht="15" x14ac:dyDescent="0.25">
      <c r="A75" s="85"/>
      <c r="B75" s="86"/>
      <c r="C75" s="87"/>
      <c r="D75" s="13" t="s">
        <v>18</v>
      </c>
      <c r="E75" s="19">
        <f t="shared" si="65"/>
        <v>0</v>
      </c>
      <c r="F75" s="19">
        <f>F18</f>
        <v>0</v>
      </c>
      <c r="G75" s="19">
        <f t="shared" ref="G75:Q75" si="68">G18</f>
        <v>0</v>
      </c>
      <c r="H75" s="19">
        <f t="shared" si="68"/>
        <v>0</v>
      </c>
      <c r="I75" s="19">
        <f t="shared" si="68"/>
        <v>0</v>
      </c>
      <c r="J75" s="19">
        <f t="shared" si="68"/>
        <v>0</v>
      </c>
      <c r="K75" s="19">
        <f t="shared" si="68"/>
        <v>0</v>
      </c>
      <c r="L75" s="19">
        <f t="shared" si="68"/>
        <v>0</v>
      </c>
      <c r="M75" s="19">
        <f t="shared" si="68"/>
        <v>0</v>
      </c>
      <c r="N75" s="19">
        <f t="shared" si="68"/>
        <v>0</v>
      </c>
      <c r="O75" s="19">
        <f t="shared" si="68"/>
        <v>0</v>
      </c>
      <c r="P75" s="19">
        <f t="shared" si="68"/>
        <v>0</v>
      </c>
      <c r="Q75" s="19">
        <f t="shared" si="68"/>
        <v>0</v>
      </c>
    </row>
    <row r="76" spans="1:17" ht="15" x14ac:dyDescent="0.25">
      <c r="A76" s="85"/>
      <c r="B76" s="86"/>
      <c r="C76" s="87"/>
      <c r="D76" s="13" t="s">
        <v>19</v>
      </c>
      <c r="E76" s="19">
        <f t="shared" si="65"/>
        <v>213919.07863</v>
      </c>
      <c r="F76" s="19">
        <f>F19</f>
        <v>51036.215029999999</v>
      </c>
      <c r="G76" s="19">
        <f t="shared" ref="G76:Q76" si="69">G19</f>
        <v>54301.634400000003</v>
      </c>
      <c r="H76" s="19">
        <f t="shared" si="69"/>
        <v>54290.614600000001</v>
      </c>
      <c r="I76" s="19">
        <f t="shared" si="69"/>
        <v>54290.614600000001</v>
      </c>
      <c r="J76" s="19">
        <f t="shared" si="69"/>
        <v>54290.614600000001</v>
      </c>
      <c r="K76" s="19">
        <f t="shared" si="69"/>
        <v>54290.614600000001</v>
      </c>
      <c r="L76" s="19">
        <f t="shared" si="69"/>
        <v>54290.614600000001</v>
      </c>
      <c r="M76" s="19">
        <f t="shared" si="69"/>
        <v>54290.614600000001</v>
      </c>
      <c r="N76" s="19">
        <f t="shared" si="69"/>
        <v>54290.614600000001</v>
      </c>
      <c r="O76" s="19">
        <f t="shared" si="69"/>
        <v>54290.614600000001</v>
      </c>
      <c r="P76" s="19">
        <f t="shared" si="69"/>
        <v>54290.614600000001</v>
      </c>
      <c r="Q76" s="19">
        <f t="shared" si="69"/>
        <v>54290.614600000001</v>
      </c>
    </row>
    <row r="77" spans="1:17" ht="15" x14ac:dyDescent="0.25">
      <c r="A77" s="88"/>
      <c r="B77" s="89"/>
      <c r="C77" s="90"/>
      <c r="D77" s="13" t="s">
        <v>7</v>
      </c>
      <c r="E77" s="19">
        <f t="shared" si="65"/>
        <v>5500</v>
      </c>
      <c r="F77" s="19">
        <f>F20</f>
        <v>5500</v>
      </c>
      <c r="G77" s="19">
        <f t="shared" ref="G77:Q77" si="70">G20</f>
        <v>0</v>
      </c>
      <c r="H77" s="19">
        <f t="shared" si="70"/>
        <v>0</v>
      </c>
      <c r="I77" s="19">
        <f t="shared" si="70"/>
        <v>0</v>
      </c>
      <c r="J77" s="19">
        <f t="shared" si="70"/>
        <v>0</v>
      </c>
      <c r="K77" s="19">
        <f t="shared" si="70"/>
        <v>0</v>
      </c>
      <c r="L77" s="19">
        <f t="shared" si="70"/>
        <v>0</v>
      </c>
      <c r="M77" s="19">
        <f t="shared" si="70"/>
        <v>0</v>
      </c>
      <c r="N77" s="19">
        <f t="shared" si="70"/>
        <v>0</v>
      </c>
      <c r="O77" s="19">
        <f t="shared" si="70"/>
        <v>0</v>
      </c>
      <c r="P77" s="19">
        <f t="shared" si="70"/>
        <v>0</v>
      </c>
      <c r="Q77" s="19">
        <f t="shared" si="70"/>
        <v>0</v>
      </c>
    </row>
    <row r="78" spans="1:17" x14ac:dyDescent="0.25">
      <c r="E78" s="14"/>
      <c r="F78" s="14"/>
      <c r="G78" s="14"/>
      <c r="H78" s="14"/>
      <c r="I78" s="14"/>
    </row>
    <row r="79" spans="1:17" x14ac:dyDescent="0.25">
      <c r="E79" s="14"/>
      <c r="F79" s="14"/>
      <c r="G79" s="14"/>
      <c r="H79" s="14"/>
      <c r="I79" s="14"/>
    </row>
    <row r="80" spans="1:17" x14ac:dyDescent="0.25">
      <c r="E80" s="14"/>
      <c r="F80" s="14"/>
      <c r="G80" s="14"/>
      <c r="H80" s="14"/>
      <c r="I80" s="14"/>
    </row>
    <row r="81" spans="5:9" x14ac:dyDescent="0.25">
      <c r="E81" s="14"/>
      <c r="F81" s="14"/>
      <c r="G81" s="14"/>
      <c r="H81" s="14"/>
      <c r="I81" s="14"/>
    </row>
    <row r="82" spans="5:9" x14ac:dyDescent="0.25">
      <c r="I82" s="14"/>
    </row>
    <row r="83" spans="5:9" x14ac:dyDescent="0.25">
      <c r="I83" s="14"/>
    </row>
  </sheetData>
  <autoFilter ref="A7:T77"/>
  <mergeCells count="30">
    <mergeCell ref="A72:C77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66:C71"/>
    <mergeCell ref="A52:I52"/>
    <mergeCell ref="A65:I65"/>
    <mergeCell ref="A46:C51"/>
    <mergeCell ref="A53:C58"/>
    <mergeCell ref="A59:C64"/>
    <mergeCell ref="B40:C45"/>
    <mergeCell ref="E4:Q4"/>
    <mergeCell ref="A8:Q8"/>
    <mergeCell ref="A33:Q33"/>
    <mergeCell ref="C34:C39"/>
    <mergeCell ref="C21:C26"/>
    <mergeCell ref="A9:A20"/>
    <mergeCell ref="B9:B20"/>
    <mergeCell ref="E5:E6"/>
    <mergeCell ref="A27:C32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2019-02-26T12:17:17Z</dcterms:modified>
</cp:coreProperties>
</file>