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3 Профилактика правонарушений\МП\№542-п от 11.09.2019 - копия\"/>
    </mc:Choice>
  </mc:AlternateContent>
  <xr:revisionPtr revIDLastSave="0" documentId="13_ncr:1_{A3CC0D3B-3013-4EB3-A2D7-B6E21B0F91D2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1" i="4" l="1"/>
  <c r="F27" i="4" s="1"/>
  <c r="F26" i="4" l="1"/>
  <c r="F14" i="4"/>
  <c r="F13" i="4" l="1"/>
  <c r="F19" i="4"/>
  <c r="F25" i="4" l="1"/>
  <c r="G54" i="4" l="1"/>
  <c r="H54" i="4"/>
  <c r="I54" i="4"/>
  <c r="J54" i="4"/>
  <c r="K54" i="4"/>
  <c r="L54" i="4"/>
  <c r="L53" i="4" s="1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G47" i="4" s="1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50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28" i="4" l="1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E9" i="4"/>
  <c r="N53" i="4"/>
  <c r="I53" i="4"/>
  <c r="E49" i="4"/>
  <c r="H47" i="4"/>
  <c r="E48" i="4"/>
  <c r="E21" i="4"/>
  <c r="E15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32" i="4"/>
  <c r="F45" i="4" s="1"/>
  <c r="F30" i="4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I32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<sst xmlns="http://schemas.openxmlformats.org/spreadsheetml/2006/main" count="92" uniqueCount="49">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</sst>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zoomScale="70" zoomScaleNormal="70" zoomScaleSheetLayoutView="70" workbookViewId="0">
      <selection activeCell="F27" sqref="F27"/>
    </sheetView>
  </sheetViews>
  <sheetFormatPr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8" width="19" style="6" customWidth="1"/>
    <col min="9" max="9" width="20.28515625" style="6" customWidth="1"/>
    <col min="10" max="17" width="20.28515625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9" t="s">
        <v>8</v>
      </c>
      <c r="Q2" s="59"/>
    </row>
    <row r="3" spans="1:24" ht="18.75" x14ac:dyDescent="0.2">
      <c r="B3" s="2"/>
      <c r="C3" s="2"/>
      <c r="D3" s="2"/>
      <c r="E3" s="2"/>
      <c r="F3" s="2"/>
      <c r="G3" s="2"/>
      <c r="H3" s="67" t="s">
        <v>44</v>
      </c>
      <c r="I3" s="67"/>
      <c r="J3" s="67"/>
      <c r="K3" s="67"/>
      <c r="L3" s="67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35" t="s">
        <v>2</v>
      </c>
      <c r="B6" s="36" t="s">
        <v>3</v>
      </c>
      <c r="C6" s="35" t="s">
        <v>17</v>
      </c>
      <c r="D6" s="35" t="s">
        <v>4</v>
      </c>
      <c r="E6" s="35" t="s">
        <v>5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2"/>
      <c r="S6" s="2"/>
      <c r="T6" s="2"/>
      <c r="U6" s="2"/>
      <c r="V6" s="2"/>
      <c r="W6" s="2"/>
      <c r="X6" s="2"/>
    </row>
    <row r="7" spans="1:24" x14ac:dyDescent="0.2">
      <c r="A7" s="35"/>
      <c r="B7" s="36"/>
      <c r="C7" s="35"/>
      <c r="D7" s="35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37" t="s">
        <v>22</v>
      </c>
      <c r="B9" s="38" t="s">
        <v>48</v>
      </c>
      <c r="C9" s="32" t="s">
        <v>47</v>
      </c>
      <c r="D9" s="23" t="s">
        <v>0</v>
      </c>
      <c r="E9" s="24">
        <f>SUM(F9:Q9)</f>
        <v>14551.510259999999</v>
      </c>
      <c r="F9" s="24">
        <f>SUM(F10:F14)</f>
        <v>2459.4413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x14ac:dyDescent="0.2">
      <c r="A10" s="37"/>
      <c r="B10" s="39"/>
      <c r="C10" s="33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37"/>
      <c r="B11" s="39"/>
      <c r="C11" s="33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37"/>
      <c r="B12" s="39"/>
      <c r="C12" s="33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37"/>
      <c r="B13" s="39"/>
      <c r="C13" s="33"/>
      <c r="D13" s="26" t="s">
        <v>18</v>
      </c>
      <c r="E13" s="27">
        <f t="shared" si="1"/>
        <v>13798.40682</v>
      </c>
      <c r="F13" s="27">
        <f>1923.5+44.17682+390.82318-0.0008-0.09238</f>
        <v>2358.4068200000002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37"/>
      <c r="B14" s="39"/>
      <c r="C14" s="34"/>
      <c r="D14" s="26" t="s">
        <v>12</v>
      </c>
      <c r="E14" s="27">
        <f t="shared" si="1"/>
        <v>600</v>
      </c>
      <c r="F14" s="27">
        <f>1917.5-1867.5</f>
        <v>50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37"/>
      <c r="B15" s="39"/>
      <c r="C15" s="32" t="s">
        <v>19</v>
      </c>
      <c r="D15" s="23" t="s">
        <v>0</v>
      </c>
      <c r="E15" s="24">
        <f>SUM(F15,G15,H15,I15,J15,K15,L15,M15,N15,O15,P15,Q15)</f>
        <v>858.12647000000015</v>
      </c>
      <c r="F15" s="24">
        <f>SUM(F16:F20)</f>
        <v>50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x14ac:dyDescent="0.2">
      <c r="A16" s="37"/>
      <c r="B16" s="39"/>
      <c r="C16" s="33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37"/>
      <c r="B17" s="39"/>
      <c r="C17" s="33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37"/>
      <c r="B18" s="39"/>
      <c r="C18" s="33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37"/>
      <c r="B19" s="39"/>
      <c r="C19" s="33"/>
      <c r="D19" s="26" t="s">
        <v>18</v>
      </c>
      <c r="E19" s="27">
        <f t="shared" si="3"/>
        <v>858.12647000000015</v>
      </c>
      <c r="F19" s="27">
        <f>60.35-10.35</f>
        <v>50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30"/>
      <c r="S19" s="28"/>
      <c r="T19" s="28"/>
    </row>
    <row r="20" spans="1:20" s="25" customFormat="1" x14ac:dyDescent="0.2">
      <c r="A20" s="37"/>
      <c r="B20" s="40"/>
      <c r="C20" s="34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30"/>
      <c r="S20" s="28"/>
      <c r="T20" s="28"/>
    </row>
    <row r="21" spans="1:20" s="25" customFormat="1" x14ac:dyDescent="0.2">
      <c r="A21" s="63" t="s">
        <v>23</v>
      </c>
      <c r="B21" s="32" t="s">
        <v>45</v>
      </c>
      <c r="C21" s="66" t="s">
        <v>19</v>
      </c>
      <c r="D21" s="23" t="s">
        <v>0</v>
      </c>
      <c r="E21" s="24">
        <f>SUM(F21,G21,H21,I21,J21,K21,L21,M21,N21,O21,P21,Q21)</f>
        <v>57724.513620000005</v>
      </c>
      <c r="F21" s="24">
        <f>SUM(F22:F26)</f>
        <v>293.82398000000001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30"/>
      <c r="S21" s="28"/>
      <c r="T21" s="28"/>
    </row>
    <row r="22" spans="1:20" s="25" customFormat="1" x14ac:dyDescent="0.2">
      <c r="A22" s="64"/>
      <c r="B22" s="33"/>
      <c r="C22" s="66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0"/>
      <c r="S22" s="28"/>
      <c r="T22" s="28"/>
    </row>
    <row r="23" spans="1:20" s="25" customFormat="1" ht="33" x14ac:dyDescent="0.2">
      <c r="A23" s="64"/>
      <c r="B23" s="33"/>
      <c r="C23" s="66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0"/>
      <c r="S23" s="28"/>
      <c r="T23" s="28"/>
    </row>
    <row r="24" spans="1:20" s="25" customFormat="1" x14ac:dyDescent="0.2">
      <c r="A24" s="64"/>
      <c r="B24" s="33"/>
      <c r="C24" s="66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0"/>
      <c r="S24" s="28"/>
      <c r="T24" s="28"/>
    </row>
    <row r="25" spans="1:20" s="25" customFormat="1" ht="33" x14ac:dyDescent="0.2">
      <c r="A25" s="64"/>
      <c r="B25" s="33"/>
      <c r="C25" s="66"/>
      <c r="D25" s="26" t="s">
        <v>18</v>
      </c>
      <c r="E25" s="27">
        <f t="shared" si="3"/>
        <v>57644.513620000005</v>
      </c>
      <c r="F25" s="27">
        <f>288-44.17682+0.0008</f>
        <v>243.82398000000001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31"/>
      <c r="S25" s="28"/>
      <c r="T25" s="28"/>
    </row>
    <row r="26" spans="1:20" s="25" customFormat="1" x14ac:dyDescent="0.2">
      <c r="A26" s="65"/>
      <c r="B26" s="34"/>
      <c r="C26" s="66"/>
      <c r="D26" s="26" t="s">
        <v>12</v>
      </c>
      <c r="E26" s="27">
        <f t="shared" si="3"/>
        <v>80</v>
      </c>
      <c r="F26" s="27">
        <f>3603-3243-80-30-200</f>
        <v>50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31"/>
      <c r="S26" s="28"/>
      <c r="T26" s="28"/>
    </row>
    <row r="27" spans="1:20" s="14" customFormat="1" x14ac:dyDescent="0.2">
      <c r="A27" s="41" t="s">
        <v>13</v>
      </c>
      <c r="B27" s="42"/>
      <c r="C27" s="43"/>
      <c r="D27" s="13" t="s">
        <v>0</v>
      </c>
      <c r="E27" s="12">
        <f>SUM(E9,E15,E21)</f>
        <v>73134.150350000011</v>
      </c>
      <c r="F27" s="12">
        <f>SUM(F28:F32)</f>
        <v>2803.2652800000001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31"/>
      <c r="S27" s="15"/>
      <c r="T27" s="15"/>
    </row>
    <row r="28" spans="1:20" s="14" customFormat="1" ht="33" x14ac:dyDescent="0.2">
      <c r="A28" s="44"/>
      <c r="B28" s="45"/>
      <c r="C28" s="46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44"/>
      <c r="B29" s="45"/>
      <c r="C29" s="46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44"/>
      <c r="B30" s="45"/>
      <c r="C30" s="46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44"/>
      <c r="B31" s="45"/>
      <c r="C31" s="46"/>
      <c r="D31" s="13" t="s">
        <v>18</v>
      </c>
      <c r="E31" s="12">
        <f t="shared" si="7"/>
        <v>72301.046910000005</v>
      </c>
      <c r="F31" s="12">
        <f>SUM(F13,F19,F25)</f>
        <v>2652.2308000000003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x14ac:dyDescent="0.2">
      <c r="A32" s="47"/>
      <c r="B32" s="48"/>
      <c r="C32" s="49"/>
      <c r="D32" s="13" t="s">
        <v>12</v>
      </c>
      <c r="E32" s="12">
        <f t="shared" si="7"/>
        <v>680</v>
      </c>
      <c r="F32" s="12">
        <f t="shared" si="7"/>
        <v>100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60" t="s">
        <v>14</v>
      </c>
      <c r="B33" s="61"/>
      <c r="C33" s="62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50" t="s">
        <v>15</v>
      </c>
      <c r="B34" s="51"/>
      <c r="C34" s="52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x14ac:dyDescent="0.2">
      <c r="A35" s="53"/>
      <c r="B35" s="54"/>
      <c r="C35" s="55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33" x14ac:dyDescent="0.2">
      <c r="A36" s="53"/>
      <c r="B36" s="54"/>
      <c r="C36" s="55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53"/>
      <c r="B37" s="54"/>
      <c r="C37" s="55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33" x14ac:dyDescent="0.2">
      <c r="A38" s="53"/>
      <c r="B38" s="54"/>
      <c r="C38" s="55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56"/>
      <c r="B39" s="57"/>
      <c r="C39" s="58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x14ac:dyDescent="0.2">
      <c r="A40" s="50" t="s">
        <v>16</v>
      </c>
      <c r="B40" s="51"/>
      <c r="C40" s="52"/>
      <c r="D40" s="13" t="s">
        <v>0</v>
      </c>
      <c r="E40" s="12">
        <f t="shared" si="12"/>
        <v>73134.150349999982</v>
      </c>
      <c r="F40" s="12">
        <f>SUM(F41:F45)</f>
        <v>2803.2652800000001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x14ac:dyDescent="0.2">
      <c r="A41" s="53"/>
      <c r="B41" s="54"/>
      <c r="C41" s="55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33" x14ac:dyDescent="0.2">
      <c r="A42" s="53"/>
      <c r="B42" s="54"/>
      <c r="C42" s="55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53"/>
      <c r="B43" s="54"/>
      <c r="C43" s="55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33" x14ac:dyDescent="0.2">
      <c r="A44" s="53"/>
      <c r="B44" s="54"/>
      <c r="C44" s="55"/>
      <c r="D44" s="1" t="s">
        <v>18</v>
      </c>
      <c r="E44" s="10">
        <f t="shared" si="12"/>
        <v>72301.046909999975</v>
      </c>
      <c r="F44" s="10">
        <f t="shared" ref="F44:G44" si="22">F31</f>
        <v>2652.2308000000003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56"/>
      <c r="B45" s="57"/>
      <c r="C45" s="58"/>
      <c r="D45" s="1" t="s">
        <v>12</v>
      </c>
      <c r="E45" s="10">
        <f t="shared" si="12"/>
        <v>680</v>
      </c>
      <c r="F45" s="10">
        <f t="shared" ref="F45:G45" si="26">F32</f>
        <v>100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60" t="s">
        <v>14</v>
      </c>
      <c r="B46" s="61"/>
      <c r="C46" s="6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50" t="s">
        <v>21</v>
      </c>
      <c r="B47" s="51"/>
      <c r="C47" s="52"/>
      <c r="D47" s="13" t="s">
        <v>0</v>
      </c>
      <c r="E47" s="12">
        <f>SUM(F47:Q47)</f>
        <v>14551.510259999999</v>
      </c>
      <c r="F47" s="12">
        <f>SUM(F48:F52)</f>
        <v>2459.4413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53"/>
      <c r="B48" s="54"/>
      <c r="C48" s="55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53"/>
      <c r="B49" s="54"/>
      <c r="C49" s="55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53"/>
      <c r="B50" s="54"/>
      <c r="C50" s="55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53"/>
      <c r="B51" s="54"/>
      <c r="C51" s="55"/>
      <c r="D51" s="1" t="s">
        <v>18</v>
      </c>
      <c r="E51" s="10">
        <f t="shared" si="33"/>
        <v>13798.40682</v>
      </c>
      <c r="F51" s="10">
        <f>F13</f>
        <v>2358.4068200000002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56"/>
      <c r="B52" s="57"/>
      <c r="C52" s="58"/>
      <c r="D52" s="1" t="s">
        <v>12</v>
      </c>
      <c r="E52" s="10">
        <f t="shared" si="33"/>
        <v>600</v>
      </c>
      <c r="F52" s="10">
        <f>F14</f>
        <v>50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50" t="s">
        <v>20</v>
      </c>
      <c r="B53" s="51"/>
      <c r="C53" s="52"/>
      <c r="D53" s="13" t="s">
        <v>0</v>
      </c>
      <c r="E53" s="12">
        <f>SUM(F53:Q53)</f>
        <v>58582.640089999994</v>
      </c>
      <c r="F53" s="12">
        <f>SUM(F54:F58)</f>
        <v>343.82398000000001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53"/>
      <c r="B54" s="54"/>
      <c r="C54" s="55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53"/>
      <c r="B55" s="54"/>
      <c r="C55" s="55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53"/>
      <c r="B56" s="54"/>
      <c r="C56" s="55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53"/>
      <c r="B57" s="54"/>
      <c r="C57" s="55"/>
      <c r="D57" s="1" t="s">
        <v>11</v>
      </c>
      <c r="E57" s="10">
        <f>SUM(F57:I57)</f>
        <v>15051.55731</v>
      </c>
      <c r="F57" s="10">
        <f>F19+F25</f>
        <v>293.82398000000001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56"/>
      <c r="B58" s="57"/>
      <c r="C58" s="58"/>
      <c r="D58" s="1" t="s">
        <v>12</v>
      </c>
      <c r="E58" s="10">
        <f>SUM(F58:I58)</f>
        <v>80</v>
      </c>
      <c r="F58" s="10">
        <f>F20+F26</f>
        <v>50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8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2019-08-22T07:46:03Z</cp:lastPrinted>
  <dcterms:created xsi:type="dcterms:W3CDTF">1996-10-08T23:32:33Z</dcterms:created>
  <dcterms:modified xsi:type="dcterms:W3CDTF">2019-10-31T07:02:49Z</dcterms:modified>
</cp:coreProperties>
</file>