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filterPrivacy="1" defaultThemeVersion="124226"/>
  <xr:revisionPtr revIDLastSave="0" documentId="13_ncr:1_{9C365826-2E27-454F-9212-9EF8F533A2C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2" l="1"/>
  <c r="F19" i="2" l="1"/>
  <c r="F13" i="2"/>
  <c r="F12" i="2" l="1"/>
  <c r="H10" i="2" l="1"/>
  <c r="H12" i="2"/>
  <c r="H8" i="2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L65" i="2" s="1"/>
  <c r="M66" i="2"/>
  <c r="N66" i="2"/>
  <c r="O66" i="2"/>
  <c r="P66" i="2"/>
  <c r="P65" i="2" s="1"/>
  <c r="Q66" i="2"/>
  <c r="F66" i="2"/>
  <c r="M65" i="2" l="1"/>
  <c r="J65" i="2"/>
  <c r="I65" i="2"/>
  <c r="N65" i="2"/>
  <c r="Q65" i="2"/>
  <c r="O65" i="2"/>
  <c r="K65" i="2"/>
  <c r="E66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E76" i="2" s="1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K71" i="2" s="1"/>
  <c r="L72" i="2"/>
  <c r="M72" i="2"/>
  <c r="N72" i="2"/>
  <c r="O72" i="2"/>
  <c r="O71" i="2" s="1"/>
  <c r="P72" i="2"/>
  <c r="Q72" i="2"/>
  <c r="E74" i="2" l="1"/>
  <c r="E73" i="2"/>
  <c r="J71" i="2"/>
  <c r="M71" i="2"/>
  <c r="I71" i="2"/>
  <c r="P71" i="2"/>
  <c r="L71" i="2"/>
  <c r="H71" i="2"/>
  <c r="E72" i="2"/>
  <c r="G71" i="2"/>
  <c r="N71" i="2"/>
  <c r="Q71" i="2"/>
  <c r="F37" i="2"/>
  <c r="F75" i="2" l="1"/>
  <c r="E75" i="2" l="1"/>
  <c r="F71" i="2"/>
  <c r="E71" i="2" s="1"/>
  <c r="G10" i="2" l="1"/>
  <c r="F10" i="2"/>
  <c r="F67" i="2" l="1"/>
  <c r="F8" i="2"/>
  <c r="G67" i="2"/>
  <c r="H67" i="2"/>
  <c r="F69" i="2"/>
  <c r="H69" i="2"/>
  <c r="G12" i="2"/>
  <c r="G28" i="2"/>
  <c r="G69" i="2" l="1"/>
  <c r="G30" i="2"/>
  <c r="G65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5" i="2" l="1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26" i="2"/>
  <c r="L46" i="2"/>
  <c r="L59" i="2" s="1"/>
  <c r="L26" i="2"/>
  <c r="K46" i="2"/>
  <c r="K59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K58" i="2"/>
  <c r="P58" i="2"/>
  <c r="L58" i="2"/>
  <c r="J39" i="2"/>
  <c r="M39" i="2"/>
  <c r="O39" i="2"/>
  <c r="K39" i="2"/>
  <c r="N39" i="2"/>
  <c r="Q39" i="2"/>
  <c r="L39" i="2"/>
  <c r="P39" i="2"/>
  <c r="L45" i="2"/>
  <c r="O45" i="2"/>
  <c r="N45" i="2"/>
  <c r="Q45" i="2"/>
  <c r="M45" i="2" l="1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G27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69" i="2"/>
  <c r="E46" i="2" l="1"/>
  <c r="F59" i="2"/>
  <c r="E59" i="2" l="1"/>
  <c r="E42" i="2"/>
  <c r="E43" i="2"/>
  <c r="E44" i="2"/>
  <c r="E67" i="2" l="1"/>
  <c r="E70" i="2"/>
  <c r="E68" i="2"/>
  <c r="H39" i="2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H45" i="2"/>
  <c r="E45" i="2" s="1"/>
  <c r="E62" i="2" l="1"/>
  <c r="H58" i="2"/>
  <c r="E58" i="2" s="1"/>
</calcChain>
</file>

<file path=xl/sharedStrings.xml><?xml version="1.0" encoding="utf-8"?>
<sst xmlns="http://schemas.openxmlformats.org/spreadsheetml/2006/main" count="95" uniqueCount="31">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</sst>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#,##0.00000_ ;\-#,##0.00000\ 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2"/>
  <sheetViews>
    <sheetView tabSelected="1" view="pageBreakPreview" zoomScale="70" zoomScaleNormal="70" zoomScaleSheetLayoutView="70" workbookViewId="0">
      <pane ySplit="6" topLeftCell="A46" activePane="bottomLeft" state="frozen"/>
      <selection pane="bottomLeft" activeCell="A71" sqref="A71:C76"/>
    </sheetView>
  </sheetViews>
  <sheetFormatPr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6" style="3" customWidth="1"/>
    <col min="6" max="6" width="21.85546875" style="3" customWidth="1"/>
    <col min="7" max="9" width="21" style="3" bestFit="1" customWidth="1"/>
    <col min="10" max="11" width="21.7109375" style="4" customWidth="1"/>
    <col min="12" max="12" width="20.7109375" style="4" customWidth="1"/>
    <col min="13" max="13" width="20.28515625" style="3" customWidth="1"/>
    <col min="14" max="17" width="21.7109375" style="3" customWidth="1"/>
    <col min="18" max="16384" width="9.140625" style="3"/>
  </cols>
  <sheetData>
    <row r="1" spans="1:17" x14ac:dyDescent="0.25">
      <c r="A1" s="38" t="s">
        <v>1</v>
      </c>
      <c r="B1" s="38"/>
      <c r="C1" s="38"/>
      <c r="D1" s="38"/>
      <c r="E1" s="38"/>
      <c r="F1" s="38"/>
      <c r="G1" s="38"/>
      <c r="H1" s="38"/>
      <c r="I1" s="38"/>
    </row>
    <row r="2" spans="1:17" x14ac:dyDescent="0.25">
      <c r="A2" s="1"/>
      <c r="F2" s="5"/>
      <c r="G2" s="5"/>
      <c r="H2" s="5"/>
    </row>
    <row r="3" spans="1:17" ht="15" customHeight="1" x14ac:dyDescent="0.25">
      <c r="A3" s="39" t="s">
        <v>0</v>
      </c>
      <c r="B3" s="39" t="s">
        <v>9</v>
      </c>
      <c r="C3" s="39" t="s">
        <v>2</v>
      </c>
      <c r="D3" s="39" t="s">
        <v>10</v>
      </c>
      <c r="E3" s="78" t="s">
        <v>11</v>
      </c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80"/>
    </row>
    <row r="4" spans="1:17" x14ac:dyDescent="0.25">
      <c r="A4" s="40"/>
      <c r="B4" s="40"/>
      <c r="C4" s="40"/>
      <c r="D4" s="40"/>
      <c r="E4" s="49" t="s">
        <v>3</v>
      </c>
      <c r="F4" s="49" t="s">
        <v>4</v>
      </c>
      <c r="G4" s="49"/>
      <c r="H4" s="49"/>
      <c r="I4" s="49"/>
      <c r="J4" s="6"/>
      <c r="K4" s="6"/>
      <c r="L4" s="6"/>
      <c r="M4" s="7"/>
      <c r="N4" s="7"/>
      <c r="O4" s="7"/>
      <c r="P4" s="7"/>
      <c r="Q4" s="7"/>
    </row>
    <row r="5" spans="1:17" x14ac:dyDescent="0.25">
      <c r="A5" s="41"/>
      <c r="B5" s="41"/>
      <c r="C5" s="41"/>
      <c r="D5" s="41"/>
      <c r="E5" s="49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81" t="s">
        <v>21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3"/>
    </row>
    <row r="8" spans="1:17" x14ac:dyDescent="0.25">
      <c r="A8" s="43" t="s">
        <v>17</v>
      </c>
      <c r="B8" s="45" t="s">
        <v>29</v>
      </c>
      <c r="C8" s="47" t="s">
        <v>27</v>
      </c>
      <c r="D8" s="11" t="s">
        <v>3</v>
      </c>
      <c r="E8" s="12">
        <f>SUM(F8:Q8)</f>
        <v>538418.82193000009</v>
      </c>
      <c r="F8" s="12">
        <f>SUM(F9:F13)</f>
        <v>46933.843310000004</v>
      </c>
      <c r="G8" s="12">
        <f>SUM(G9:G13)</f>
        <v>44681.247309999999</v>
      </c>
      <c r="H8" s="12">
        <f>SUM(H9:H13)</f>
        <v>44681.247309999999</v>
      </c>
      <c r="I8" s="12">
        <f>SUM(I9:I13)</f>
        <v>44680.275999999998</v>
      </c>
      <c r="J8" s="12">
        <f t="shared" ref="J8:Q8" si="0">SUM(J9:J13)</f>
        <v>44680.275999999998</v>
      </c>
      <c r="K8" s="12">
        <f t="shared" si="0"/>
        <v>44680.275999999998</v>
      </c>
      <c r="L8" s="12">
        <f t="shared" si="0"/>
        <v>44680.275999999998</v>
      </c>
      <c r="M8" s="12">
        <f t="shared" si="0"/>
        <v>44680.275999999998</v>
      </c>
      <c r="N8" s="12">
        <f t="shared" si="0"/>
        <v>44680.275999999998</v>
      </c>
      <c r="O8" s="12">
        <f t="shared" si="0"/>
        <v>44680.275999999998</v>
      </c>
      <c r="P8" s="12">
        <f t="shared" si="0"/>
        <v>44680.275999999998</v>
      </c>
      <c r="Q8" s="12">
        <f t="shared" si="0"/>
        <v>44680.275999999998</v>
      </c>
    </row>
    <row r="9" spans="1:17" ht="21" customHeight="1" x14ac:dyDescent="0.25">
      <c r="A9" s="44"/>
      <c r="B9" s="46"/>
      <c r="C9" s="47"/>
      <c r="D9" s="13" t="s">
        <v>26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4"/>
      <c r="B10" s="46"/>
      <c r="C10" s="47"/>
      <c r="D10" s="13" t="s">
        <v>12</v>
      </c>
      <c r="E10" s="14">
        <f t="shared" ref="E10:E13" si="1">SUM(F10:Q10)</f>
        <v>40.865160000000003</v>
      </c>
      <c r="F10" s="15">
        <f>12.65041+0.97131</f>
        <v>13.621720000000002</v>
      </c>
      <c r="G10" s="15">
        <f>12.65041+0.97131</f>
        <v>13.621720000000002</v>
      </c>
      <c r="H10" s="15">
        <f>12.65041+0.97131</f>
        <v>13.621720000000002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4"/>
      <c r="B11" s="46"/>
      <c r="C11" s="47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4"/>
      <c r="B12" s="46"/>
      <c r="C12" s="47"/>
      <c r="D12" s="13" t="s">
        <v>19</v>
      </c>
      <c r="E12" s="14">
        <f t="shared" si="1"/>
        <v>538377.95677000005</v>
      </c>
      <c r="F12" s="15">
        <f>44851.62559-225+719.596+20+924+300+30+300</f>
        <v>46920.221590000001</v>
      </c>
      <c r="G12" s="15">
        <f>44680.276-12.65041</f>
        <v>44667.625589999996</v>
      </c>
      <c r="H12" s="15">
        <f>44680.276-12.65041</f>
        <v>44667.625589999996</v>
      </c>
      <c r="I12" s="15">
        <v>44680.275999999998</v>
      </c>
      <c r="J12" s="15">
        <v>44680.275999999998</v>
      </c>
      <c r="K12" s="15">
        <v>44680.275999999998</v>
      </c>
      <c r="L12" s="15">
        <v>44680.275999999998</v>
      </c>
      <c r="M12" s="15">
        <v>44680.275999999998</v>
      </c>
      <c r="N12" s="15">
        <v>44680.275999999998</v>
      </c>
      <c r="O12" s="15">
        <v>44680.275999999998</v>
      </c>
      <c r="P12" s="15">
        <v>44680.275999999998</v>
      </c>
      <c r="Q12" s="15">
        <v>44680.275999999998</v>
      </c>
    </row>
    <row r="13" spans="1:17" ht="26.25" customHeight="1" x14ac:dyDescent="0.25">
      <c r="A13" s="44"/>
      <c r="B13" s="46"/>
      <c r="C13" s="47"/>
      <c r="D13" s="13" t="s">
        <v>7</v>
      </c>
      <c r="E13" s="14">
        <f t="shared" si="1"/>
        <v>0</v>
      </c>
      <c r="F13" s="15">
        <f>2465-2465</f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4"/>
      <c r="B14" s="46"/>
      <c r="C14" s="47" t="s">
        <v>20</v>
      </c>
      <c r="D14" s="11" t="s">
        <v>3</v>
      </c>
      <c r="E14" s="12">
        <f>SUM(F14:Q14)</f>
        <v>650762.14429999981</v>
      </c>
      <c r="F14" s="12">
        <f>SUM(F15:F19)</f>
        <v>53554.363899999997</v>
      </c>
      <c r="G14" s="12">
        <f t="shared" ref="G14:Q14" si="2">SUM(G15:G19)</f>
        <v>54301.634400000003</v>
      </c>
      <c r="H14" s="12">
        <f t="shared" si="2"/>
        <v>54290.614600000001</v>
      </c>
      <c r="I14" s="12">
        <f t="shared" si="2"/>
        <v>54290.614600000001</v>
      </c>
      <c r="J14" s="12">
        <f t="shared" si="2"/>
        <v>54290.614600000001</v>
      </c>
      <c r="K14" s="12">
        <f t="shared" si="2"/>
        <v>54290.614600000001</v>
      </c>
      <c r="L14" s="12">
        <f t="shared" si="2"/>
        <v>54290.614600000001</v>
      </c>
      <c r="M14" s="12">
        <f t="shared" si="2"/>
        <v>54290.614600000001</v>
      </c>
      <c r="N14" s="12">
        <f t="shared" si="2"/>
        <v>54290.614600000001</v>
      </c>
      <c r="O14" s="12">
        <f t="shared" si="2"/>
        <v>54290.614600000001</v>
      </c>
      <c r="P14" s="12">
        <f t="shared" si="2"/>
        <v>54290.614600000001</v>
      </c>
      <c r="Q14" s="12">
        <f t="shared" si="2"/>
        <v>54290.614600000001</v>
      </c>
    </row>
    <row r="15" spans="1:17" ht="24" customHeight="1" x14ac:dyDescent="0.25">
      <c r="A15" s="44"/>
      <c r="B15" s="46"/>
      <c r="C15" s="47"/>
      <c r="D15" s="13" t="s">
        <v>26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4"/>
      <c r="B16" s="46"/>
      <c r="C16" s="47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4"/>
      <c r="B17" s="46"/>
      <c r="C17" s="47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4"/>
      <c r="B18" s="46"/>
      <c r="C18" s="47"/>
      <c r="D18" s="13" t="s">
        <v>19</v>
      </c>
      <c r="E18" s="14">
        <f t="shared" si="3"/>
        <v>650762.14429999981</v>
      </c>
      <c r="F18" s="14">
        <f>49719.901+1316.31403+25+1929.39466+529+10-1111+176.46765+1000+485.80675-526.52019</f>
        <v>53554.363899999997</v>
      </c>
      <c r="G18" s="15">
        <v>54301.634400000003</v>
      </c>
      <c r="H18" s="15">
        <v>54290.614600000001</v>
      </c>
      <c r="I18" s="15">
        <v>54290.614600000001</v>
      </c>
      <c r="J18" s="17">
        <v>54290.614600000001</v>
      </c>
      <c r="K18" s="6">
        <v>54290.614600000001</v>
      </c>
      <c r="L18" s="6">
        <v>54290.614600000001</v>
      </c>
      <c r="M18" s="7">
        <v>54290.614600000001</v>
      </c>
      <c r="N18" s="7">
        <v>54290.614600000001</v>
      </c>
      <c r="O18" s="7">
        <v>54290.614600000001</v>
      </c>
      <c r="P18" s="7">
        <v>54290.614600000001</v>
      </c>
      <c r="Q18" s="7">
        <v>54290.614600000001</v>
      </c>
    </row>
    <row r="19" spans="1:17" ht="24" customHeight="1" x14ac:dyDescent="0.25">
      <c r="A19" s="89"/>
      <c r="B19" s="88"/>
      <c r="C19" s="47"/>
      <c r="D19" s="13" t="s">
        <v>7</v>
      </c>
      <c r="E19" s="14">
        <f t="shared" si="3"/>
        <v>0</v>
      </c>
      <c r="F19" s="14">
        <f>5500-5500</f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3" t="s">
        <v>16</v>
      </c>
      <c r="B20" s="45" t="s">
        <v>24</v>
      </c>
      <c r="C20" s="45" t="s">
        <v>27</v>
      </c>
      <c r="D20" s="11" t="s">
        <v>3</v>
      </c>
      <c r="E20" s="12">
        <f>SUM(F20:Q20)</f>
        <v>8776.3599999999988</v>
      </c>
      <c r="F20" s="12">
        <f>SUM(F21:F25)</f>
        <v>1056.78</v>
      </c>
      <c r="G20" s="12">
        <f>SUM(G21:G25)</f>
        <v>701.78</v>
      </c>
      <c r="H20" s="12">
        <f t="shared" ref="H20:Q20" si="4">SUM(H21:H25)</f>
        <v>701.78</v>
      </c>
      <c r="I20" s="12">
        <f t="shared" si="4"/>
        <v>701.78</v>
      </c>
      <c r="J20" s="12">
        <f t="shared" si="4"/>
        <v>701.78</v>
      </c>
      <c r="K20" s="12">
        <f t="shared" si="4"/>
        <v>701.78</v>
      </c>
      <c r="L20" s="12">
        <f t="shared" si="4"/>
        <v>701.78</v>
      </c>
      <c r="M20" s="12">
        <f t="shared" si="4"/>
        <v>701.78</v>
      </c>
      <c r="N20" s="12">
        <f t="shared" si="4"/>
        <v>701.78</v>
      </c>
      <c r="O20" s="12">
        <f t="shared" si="4"/>
        <v>701.78</v>
      </c>
      <c r="P20" s="12">
        <f t="shared" si="4"/>
        <v>701.78</v>
      </c>
      <c r="Q20" s="12">
        <f t="shared" si="4"/>
        <v>701.78</v>
      </c>
    </row>
    <row r="21" spans="1:17" ht="24" customHeight="1" x14ac:dyDescent="0.25">
      <c r="A21" s="44"/>
      <c r="B21" s="46"/>
      <c r="C21" s="46"/>
      <c r="D21" s="13" t="s">
        <v>26</v>
      </c>
      <c r="E21" s="14">
        <f>SUM(F21:Q21)</f>
        <v>1227.8700000000001</v>
      </c>
      <c r="F21" s="14">
        <v>409.29</v>
      </c>
      <c r="G21" s="15">
        <v>409.29</v>
      </c>
      <c r="H21" s="15">
        <v>409.29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24" customHeight="1" x14ac:dyDescent="0.25">
      <c r="A22" s="44"/>
      <c r="B22" s="46"/>
      <c r="C22" s="46"/>
      <c r="D22" s="13" t="s">
        <v>12</v>
      </c>
      <c r="E22" s="14">
        <f t="shared" ref="E22:E25" si="5">SUM(F22:Q22)</f>
        <v>521.28</v>
      </c>
      <c r="F22" s="14">
        <v>173.76</v>
      </c>
      <c r="G22" s="15">
        <v>173.76</v>
      </c>
      <c r="H22" s="15">
        <v>173.76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4"/>
      <c r="B23" s="46"/>
      <c r="C23" s="46"/>
      <c r="D23" s="13" t="s">
        <v>18</v>
      </c>
      <c r="E23" s="14">
        <f t="shared" si="5"/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4"/>
      <c r="B24" s="46"/>
      <c r="C24" s="46"/>
      <c r="D24" s="13" t="s">
        <v>19</v>
      </c>
      <c r="E24" s="14">
        <f t="shared" si="5"/>
        <v>7027.2099999999982</v>
      </c>
      <c r="F24" s="15">
        <f>118.73+225+130</f>
        <v>473.73</v>
      </c>
      <c r="G24" s="15">
        <v>118.73</v>
      </c>
      <c r="H24" s="15">
        <v>118.73</v>
      </c>
      <c r="I24" s="15">
        <v>701.78</v>
      </c>
      <c r="J24" s="6">
        <v>701.78</v>
      </c>
      <c r="K24" s="6">
        <v>701.78</v>
      </c>
      <c r="L24" s="6">
        <v>701.78</v>
      </c>
      <c r="M24" s="6">
        <v>701.78</v>
      </c>
      <c r="N24" s="6">
        <v>701.78</v>
      </c>
      <c r="O24" s="6">
        <v>701.78</v>
      </c>
      <c r="P24" s="6">
        <v>701.78</v>
      </c>
      <c r="Q24" s="6">
        <v>701.78</v>
      </c>
    </row>
    <row r="25" spans="1:17" ht="24" customHeight="1" x14ac:dyDescent="0.25">
      <c r="A25" s="44"/>
      <c r="B25" s="46"/>
      <c r="C25" s="88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90" t="s">
        <v>13</v>
      </c>
      <c r="B26" s="91"/>
      <c r="C26" s="92"/>
      <c r="D26" s="11" t="s">
        <v>3</v>
      </c>
      <c r="E26" s="12">
        <f>SUM(F26:Q26)</f>
        <v>1197957.3262299998</v>
      </c>
      <c r="F26" s="12">
        <f>SUM(F27:F31)</f>
        <v>101544.98720999999</v>
      </c>
      <c r="G26" s="12">
        <f t="shared" ref="G26:Q26" si="6">SUM(G27:G31)</f>
        <v>99684.661709999986</v>
      </c>
      <c r="H26" s="12">
        <f t="shared" si="6"/>
        <v>99673.641909999991</v>
      </c>
      <c r="I26" s="12">
        <f t="shared" si="6"/>
        <v>99672.670599999998</v>
      </c>
      <c r="J26" s="12">
        <f t="shared" si="6"/>
        <v>99672.670599999998</v>
      </c>
      <c r="K26" s="12">
        <f t="shared" si="6"/>
        <v>99672.670599999998</v>
      </c>
      <c r="L26" s="12">
        <f t="shared" si="6"/>
        <v>99672.670599999998</v>
      </c>
      <c r="M26" s="12">
        <f t="shared" si="6"/>
        <v>99672.670599999998</v>
      </c>
      <c r="N26" s="12">
        <f t="shared" si="6"/>
        <v>99672.670599999998</v>
      </c>
      <c r="O26" s="12">
        <f t="shared" si="6"/>
        <v>99672.670599999998</v>
      </c>
      <c r="P26" s="12">
        <f t="shared" si="6"/>
        <v>99672.670599999998</v>
      </c>
      <c r="Q26" s="12">
        <f t="shared" si="6"/>
        <v>99672.670599999998</v>
      </c>
    </row>
    <row r="27" spans="1:17" x14ac:dyDescent="0.25">
      <c r="A27" s="93"/>
      <c r="B27" s="94"/>
      <c r="C27" s="95"/>
      <c r="D27" s="18" t="s">
        <v>26</v>
      </c>
      <c r="E27" s="16">
        <f>SUM(F27:Q27)</f>
        <v>1227.8700000000001</v>
      </c>
      <c r="F27" s="16">
        <f>F15+F21</f>
        <v>409.29</v>
      </c>
      <c r="G27" s="16">
        <f t="shared" ref="G27:J27" si="7">G15+G21</f>
        <v>409.29</v>
      </c>
      <c r="H27" s="16">
        <f t="shared" si="7"/>
        <v>409.29</v>
      </c>
      <c r="I27" s="16">
        <f t="shared" si="7"/>
        <v>0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93"/>
      <c r="B28" s="94"/>
      <c r="C28" s="95"/>
      <c r="D28" s="18" t="s">
        <v>12</v>
      </c>
      <c r="E28" s="16">
        <f t="shared" ref="E28:E30" si="9">SUM(F28:Q28)</f>
        <v>562.14516000000003</v>
      </c>
      <c r="F28" s="16">
        <f>F10+F2+F22</f>
        <v>187.38172</v>
      </c>
      <c r="G28" s="16">
        <f>G10+G16+G22</f>
        <v>187.38172</v>
      </c>
      <c r="H28" s="16">
        <f t="shared" ref="H28:J28" si="10">H10+H16+H22</f>
        <v>187.38172</v>
      </c>
      <c r="I28" s="16">
        <f t="shared" si="10"/>
        <v>0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93"/>
      <c r="B29" s="94"/>
      <c r="C29" s="95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93"/>
      <c r="B30" s="94"/>
      <c r="C30" s="95"/>
      <c r="D30" s="18" t="s">
        <v>19</v>
      </c>
      <c r="E30" s="16">
        <f t="shared" si="9"/>
        <v>1196167.3110699998</v>
      </c>
      <c r="F30" s="16">
        <f>F12+F18+F24</f>
        <v>100948.31548999999</v>
      </c>
      <c r="G30" s="16">
        <f>G12+G18+G24</f>
        <v>99087.989989999987</v>
      </c>
      <c r="H30" s="16">
        <f t="shared" ref="H30:K30" si="14">H12+H18+H24</f>
        <v>99076.970189999993</v>
      </c>
      <c r="I30" s="16">
        <f t="shared" si="14"/>
        <v>99672.670599999998</v>
      </c>
      <c r="J30" s="16">
        <f t="shared" si="14"/>
        <v>99672.670599999998</v>
      </c>
      <c r="K30" s="16">
        <f t="shared" si="14"/>
        <v>99672.670599999998</v>
      </c>
      <c r="L30" s="16">
        <f t="shared" ref="L30:Q30" si="15">L12+L18+L24</f>
        <v>99672.670599999998</v>
      </c>
      <c r="M30" s="16">
        <f t="shared" si="15"/>
        <v>99672.670599999998</v>
      </c>
      <c r="N30" s="16">
        <f t="shared" si="15"/>
        <v>99672.670599999998</v>
      </c>
      <c r="O30" s="16">
        <f t="shared" si="15"/>
        <v>99672.670599999998</v>
      </c>
      <c r="P30" s="16">
        <f t="shared" si="15"/>
        <v>99672.670599999998</v>
      </c>
      <c r="Q30" s="16">
        <f t="shared" si="15"/>
        <v>99672.670599999998</v>
      </c>
    </row>
    <row r="31" spans="1:17" x14ac:dyDescent="0.25">
      <c r="A31" s="96"/>
      <c r="B31" s="97"/>
      <c r="C31" s="98"/>
      <c r="D31" s="18" t="s">
        <v>7</v>
      </c>
      <c r="E31" s="16">
        <f>SUM(F31:Q31)</f>
        <v>0</v>
      </c>
      <c r="F31" s="16">
        <f>F13+F19+F25</f>
        <v>0</v>
      </c>
      <c r="G31" s="16">
        <f>G13+G19+G25</f>
        <v>0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84" t="s">
        <v>22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6"/>
    </row>
    <row r="33" spans="1:20" ht="21.75" customHeight="1" x14ac:dyDescent="0.25">
      <c r="A33" s="48" t="s">
        <v>17</v>
      </c>
      <c r="B33" s="47" t="s">
        <v>25</v>
      </c>
      <c r="C33" s="87" t="s">
        <v>28</v>
      </c>
      <c r="D33" s="19" t="s">
        <v>3</v>
      </c>
      <c r="E33" s="20">
        <f>SUM(F33:Q33)</f>
        <v>1302.5</v>
      </c>
      <c r="F33" s="20">
        <f>SUM(F34:F38)</f>
        <v>202.5</v>
      </c>
      <c r="G33" s="20">
        <f t="shared" ref="G33:Q33" si="18">SUM(G34:G38)</f>
        <v>100</v>
      </c>
      <c r="H33" s="20">
        <f t="shared" si="18"/>
        <v>100</v>
      </c>
      <c r="I33" s="20">
        <f t="shared" si="18"/>
        <v>100</v>
      </c>
      <c r="J33" s="20">
        <f t="shared" si="18"/>
        <v>100</v>
      </c>
      <c r="K33" s="20">
        <f t="shared" si="18"/>
        <v>100</v>
      </c>
      <c r="L33" s="20">
        <f t="shared" si="18"/>
        <v>100</v>
      </c>
      <c r="M33" s="20">
        <f t="shared" si="18"/>
        <v>100</v>
      </c>
      <c r="N33" s="20">
        <f t="shared" si="18"/>
        <v>100</v>
      </c>
      <c r="O33" s="20">
        <f t="shared" si="18"/>
        <v>100</v>
      </c>
      <c r="P33" s="20">
        <f t="shared" si="18"/>
        <v>100</v>
      </c>
      <c r="Q33" s="20">
        <f t="shared" si="18"/>
        <v>100</v>
      </c>
    </row>
    <row r="34" spans="1:20" ht="21.75" customHeight="1" x14ac:dyDescent="0.25">
      <c r="A34" s="48"/>
      <c r="B34" s="47"/>
      <c r="C34" s="87"/>
      <c r="D34" s="13" t="s">
        <v>26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48"/>
      <c r="B35" s="47"/>
      <c r="C35" s="87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48"/>
      <c r="B36" s="47"/>
      <c r="C36" s="87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48"/>
      <c r="B37" s="47"/>
      <c r="C37" s="87"/>
      <c r="D37" s="13" t="s">
        <v>19</v>
      </c>
      <c r="E37" s="21">
        <f t="shared" si="19"/>
        <v>1240</v>
      </c>
      <c r="F37" s="21">
        <f>100+40</f>
        <v>140</v>
      </c>
      <c r="G37" s="21">
        <v>100</v>
      </c>
      <c r="H37" s="21">
        <v>100</v>
      </c>
      <c r="I37" s="21">
        <v>100</v>
      </c>
      <c r="J37" s="21">
        <v>100</v>
      </c>
      <c r="K37" s="21">
        <v>100</v>
      </c>
      <c r="L37" s="21">
        <v>100</v>
      </c>
      <c r="M37" s="21">
        <v>100</v>
      </c>
      <c r="N37" s="21">
        <v>100</v>
      </c>
      <c r="O37" s="21">
        <v>100</v>
      </c>
      <c r="P37" s="21">
        <v>100</v>
      </c>
      <c r="Q37" s="21">
        <v>100</v>
      </c>
    </row>
    <row r="38" spans="1:20" ht="21.75" customHeight="1" x14ac:dyDescent="0.25">
      <c r="A38" s="48"/>
      <c r="B38" s="47"/>
      <c r="C38" s="87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42"/>
      <c r="B39" s="72" t="s">
        <v>14</v>
      </c>
      <c r="C39" s="73"/>
      <c r="D39" s="11" t="s">
        <v>3</v>
      </c>
      <c r="E39" s="20">
        <f>SUM(F39:Q39)</f>
        <v>1302.5</v>
      </c>
      <c r="F39" s="20">
        <f>SUM(F40:F44)</f>
        <v>202.5</v>
      </c>
      <c r="G39" s="20">
        <f t="shared" ref="G39:J39" si="20">SUM(G40:G44)</f>
        <v>100</v>
      </c>
      <c r="H39" s="20">
        <f t="shared" si="20"/>
        <v>100</v>
      </c>
      <c r="I39" s="20">
        <f t="shared" si="20"/>
        <v>100</v>
      </c>
      <c r="J39" s="20">
        <f t="shared" si="20"/>
        <v>100</v>
      </c>
      <c r="K39" s="20">
        <f t="shared" ref="K39:Q39" si="21">SUM(K40:K44)</f>
        <v>100</v>
      </c>
      <c r="L39" s="20">
        <f t="shared" si="21"/>
        <v>100</v>
      </c>
      <c r="M39" s="20">
        <f t="shared" si="21"/>
        <v>100</v>
      </c>
      <c r="N39" s="20">
        <f t="shared" si="21"/>
        <v>100</v>
      </c>
      <c r="O39" s="20">
        <f t="shared" si="21"/>
        <v>100</v>
      </c>
      <c r="P39" s="20">
        <f t="shared" si="21"/>
        <v>100</v>
      </c>
      <c r="Q39" s="20">
        <f t="shared" si="21"/>
        <v>100</v>
      </c>
    </row>
    <row r="40" spans="1:20" x14ac:dyDescent="0.25">
      <c r="A40" s="42"/>
      <c r="B40" s="74"/>
      <c r="C40" s="75"/>
      <c r="D40" s="18" t="s">
        <v>26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42"/>
      <c r="B41" s="74"/>
      <c r="C41" s="75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42"/>
      <c r="B42" s="74"/>
      <c r="C42" s="75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42"/>
      <c r="B43" s="74"/>
      <c r="C43" s="75"/>
      <c r="D43" s="18" t="s">
        <v>19</v>
      </c>
      <c r="E43" s="22">
        <f t="shared" si="23"/>
        <v>1240</v>
      </c>
      <c r="F43" s="22">
        <f>F37</f>
        <v>140</v>
      </c>
      <c r="G43" s="22">
        <f t="shared" ref="G43:Q43" si="26">G37</f>
        <v>100</v>
      </c>
      <c r="H43" s="22">
        <f t="shared" si="26"/>
        <v>100</v>
      </c>
      <c r="I43" s="22">
        <f t="shared" si="26"/>
        <v>100</v>
      </c>
      <c r="J43" s="22">
        <f t="shared" si="26"/>
        <v>100</v>
      </c>
      <c r="K43" s="22">
        <f t="shared" si="26"/>
        <v>100</v>
      </c>
      <c r="L43" s="22">
        <f t="shared" si="26"/>
        <v>100</v>
      </c>
      <c r="M43" s="22">
        <f t="shared" si="26"/>
        <v>100</v>
      </c>
      <c r="N43" s="22">
        <f t="shared" si="26"/>
        <v>100</v>
      </c>
      <c r="O43" s="22">
        <f t="shared" si="26"/>
        <v>100</v>
      </c>
      <c r="P43" s="22">
        <f t="shared" si="26"/>
        <v>100</v>
      </c>
      <c r="Q43" s="22">
        <f t="shared" si="26"/>
        <v>100</v>
      </c>
    </row>
    <row r="44" spans="1:20" x14ac:dyDescent="0.25">
      <c r="A44" s="42"/>
      <c r="B44" s="76"/>
      <c r="C44" s="77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63" t="s">
        <v>5</v>
      </c>
      <c r="B45" s="64"/>
      <c r="C45" s="65"/>
      <c r="D45" s="11" t="s">
        <v>3</v>
      </c>
      <c r="E45" s="20">
        <f>SUM(F45:Q45)</f>
        <v>1199259.8262299998</v>
      </c>
      <c r="F45" s="20">
        <f>SUM(F46:F50)</f>
        <v>101747.48720999999</v>
      </c>
      <c r="G45" s="20">
        <f t="shared" ref="G45:J45" si="28">SUM(G46:G50)</f>
        <v>99784.661709999986</v>
      </c>
      <c r="H45" s="20">
        <f t="shared" si="28"/>
        <v>99773.641909999991</v>
      </c>
      <c r="I45" s="20">
        <f t="shared" si="28"/>
        <v>99772.670599999998</v>
      </c>
      <c r="J45" s="20">
        <f t="shared" si="28"/>
        <v>99772.670599999998</v>
      </c>
      <c r="K45" s="20">
        <f t="shared" ref="K45:Q45" si="29">SUM(K46:K50)</f>
        <v>99772.670599999998</v>
      </c>
      <c r="L45" s="20">
        <f t="shared" si="29"/>
        <v>99772.670599999998</v>
      </c>
      <c r="M45" s="20">
        <f t="shared" si="29"/>
        <v>99772.670599999998</v>
      </c>
      <c r="N45" s="20">
        <f t="shared" si="29"/>
        <v>99772.670599999998</v>
      </c>
      <c r="O45" s="20">
        <f t="shared" si="29"/>
        <v>99772.670599999998</v>
      </c>
      <c r="P45" s="20">
        <f t="shared" si="29"/>
        <v>99772.670599999998</v>
      </c>
      <c r="Q45" s="20">
        <f t="shared" si="29"/>
        <v>99772.670599999998</v>
      </c>
      <c r="R45" s="23"/>
      <c r="S45" s="23"/>
      <c r="T45" s="23"/>
    </row>
    <row r="46" spans="1:20" s="10" customFormat="1" x14ac:dyDescent="0.25">
      <c r="A46" s="66"/>
      <c r="B46" s="67"/>
      <c r="C46" s="68"/>
      <c r="D46" s="18" t="s">
        <v>26</v>
      </c>
      <c r="E46" s="22">
        <f>SUM(F46:Q46)</f>
        <v>1227.8700000000001</v>
      </c>
      <c r="F46" s="22">
        <f>F27+F40</f>
        <v>409.29</v>
      </c>
      <c r="G46" s="22">
        <f t="shared" ref="G46:Q46" si="30">G27+G40</f>
        <v>409.29</v>
      </c>
      <c r="H46" s="22">
        <f t="shared" si="30"/>
        <v>409.29</v>
      </c>
      <c r="I46" s="22">
        <f t="shared" si="30"/>
        <v>0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3"/>
      <c r="S46" s="23"/>
      <c r="T46" s="23"/>
    </row>
    <row r="47" spans="1:20" s="10" customFormat="1" ht="33" x14ac:dyDescent="0.25">
      <c r="A47" s="66"/>
      <c r="B47" s="67"/>
      <c r="C47" s="68"/>
      <c r="D47" s="18" t="s">
        <v>12</v>
      </c>
      <c r="E47" s="22">
        <f t="shared" ref="E47:E50" si="31">SUM(F47:Q47)</f>
        <v>562.14516000000003</v>
      </c>
      <c r="F47" s="22">
        <f>F28+F41</f>
        <v>187.38172</v>
      </c>
      <c r="G47" s="22">
        <f t="shared" ref="G47:Q47" si="32">G28+G41</f>
        <v>187.38172</v>
      </c>
      <c r="H47" s="22">
        <f t="shared" si="32"/>
        <v>187.38172</v>
      </c>
      <c r="I47" s="22">
        <f t="shared" si="32"/>
        <v>0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</row>
    <row r="48" spans="1:20" s="10" customFormat="1" x14ac:dyDescent="0.25">
      <c r="A48" s="66"/>
      <c r="B48" s="67"/>
      <c r="C48" s="68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</row>
    <row r="49" spans="1:17" s="10" customFormat="1" ht="33" x14ac:dyDescent="0.25">
      <c r="A49" s="66"/>
      <c r="B49" s="67"/>
      <c r="C49" s="68"/>
      <c r="D49" s="18" t="s">
        <v>19</v>
      </c>
      <c r="E49" s="22">
        <f t="shared" si="31"/>
        <v>1197407.3110699998</v>
      </c>
      <c r="F49" s="22">
        <f>F30+F43</f>
        <v>101088.31548999999</v>
      </c>
      <c r="G49" s="22">
        <f t="shared" ref="G49:Q49" si="34">G30+G43</f>
        <v>99187.989989999987</v>
      </c>
      <c r="H49" s="22">
        <f t="shared" si="34"/>
        <v>99176.970189999993</v>
      </c>
      <c r="I49" s="22">
        <f t="shared" si="34"/>
        <v>99772.670599999998</v>
      </c>
      <c r="J49" s="22">
        <f t="shared" si="34"/>
        <v>99772.670599999998</v>
      </c>
      <c r="K49" s="22">
        <f t="shared" si="34"/>
        <v>99772.670599999998</v>
      </c>
      <c r="L49" s="22">
        <f t="shared" si="34"/>
        <v>99772.670599999998</v>
      </c>
      <c r="M49" s="22">
        <f t="shared" si="34"/>
        <v>99772.670599999998</v>
      </c>
      <c r="N49" s="22">
        <f t="shared" si="34"/>
        <v>99772.670599999998</v>
      </c>
      <c r="O49" s="22">
        <f t="shared" si="34"/>
        <v>99772.670599999998</v>
      </c>
      <c r="P49" s="22">
        <f t="shared" si="34"/>
        <v>99772.670599999998</v>
      </c>
      <c r="Q49" s="22">
        <f t="shared" si="34"/>
        <v>99772.670599999998</v>
      </c>
    </row>
    <row r="50" spans="1:17" s="10" customFormat="1" x14ac:dyDescent="0.25">
      <c r="A50" s="69"/>
      <c r="B50" s="70"/>
      <c r="C50" s="71"/>
      <c r="D50" s="18" t="s">
        <v>7</v>
      </c>
      <c r="E50" s="22">
        <f t="shared" si="31"/>
        <v>0</v>
      </c>
      <c r="F50" s="22">
        <f>F31+F44</f>
        <v>0</v>
      </c>
      <c r="G50" s="22">
        <f>G31+G44</f>
        <v>0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</row>
    <row r="51" spans="1:17" x14ac:dyDescent="0.25">
      <c r="A51" s="59" t="s">
        <v>6</v>
      </c>
      <c r="B51" s="60"/>
      <c r="C51" s="60"/>
      <c r="D51" s="60"/>
      <c r="E51" s="60"/>
      <c r="F51" s="60"/>
      <c r="G51" s="60"/>
      <c r="H51" s="60"/>
      <c r="I51" s="61"/>
    </row>
    <row r="52" spans="1:17" x14ac:dyDescent="0.25">
      <c r="A52" s="50" t="s">
        <v>15</v>
      </c>
      <c r="B52" s="51"/>
      <c r="C52" s="52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</row>
    <row r="53" spans="1:17" ht="24" customHeight="1" x14ac:dyDescent="0.25">
      <c r="A53" s="53"/>
      <c r="B53" s="54"/>
      <c r="C53" s="55"/>
      <c r="D53" s="13" t="s">
        <v>26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</row>
    <row r="54" spans="1:17" ht="24" customHeight="1" x14ac:dyDescent="0.25">
      <c r="A54" s="53"/>
      <c r="B54" s="54"/>
      <c r="C54" s="55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</row>
    <row r="55" spans="1:17" ht="24" customHeight="1" x14ac:dyDescent="0.25">
      <c r="A55" s="53"/>
      <c r="B55" s="54"/>
      <c r="C55" s="55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</row>
    <row r="56" spans="1:17" ht="36.75" customHeight="1" x14ac:dyDescent="0.25">
      <c r="A56" s="53"/>
      <c r="B56" s="54"/>
      <c r="C56" s="55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</row>
    <row r="57" spans="1:17" ht="24" customHeight="1" x14ac:dyDescent="0.25">
      <c r="A57" s="56"/>
      <c r="B57" s="57"/>
      <c r="C57" s="58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</row>
    <row r="58" spans="1:17" ht="24" customHeight="1" x14ac:dyDescent="0.25">
      <c r="A58" s="50" t="s">
        <v>8</v>
      </c>
      <c r="B58" s="51"/>
      <c r="C58" s="52"/>
      <c r="D58" s="11" t="s">
        <v>3</v>
      </c>
      <c r="E58" s="20">
        <f>SUM(F58:Q58)</f>
        <v>1199259.8262299998</v>
      </c>
      <c r="F58" s="20">
        <f>SUM(F59:F63)</f>
        <v>101747.48720999999</v>
      </c>
      <c r="G58" s="20">
        <f t="shared" ref="G58:Q58" si="39">SUM(G59:G63)</f>
        <v>99784.661709999986</v>
      </c>
      <c r="H58" s="20">
        <f t="shared" si="39"/>
        <v>99773.641909999991</v>
      </c>
      <c r="I58" s="20">
        <f t="shared" si="39"/>
        <v>99772.670599999998</v>
      </c>
      <c r="J58" s="20">
        <f t="shared" si="39"/>
        <v>99772.670599999998</v>
      </c>
      <c r="K58" s="20">
        <f t="shared" si="39"/>
        <v>99772.670599999998</v>
      </c>
      <c r="L58" s="20">
        <f t="shared" si="39"/>
        <v>99772.670599999998</v>
      </c>
      <c r="M58" s="20">
        <f t="shared" si="39"/>
        <v>99772.670599999998</v>
      </c>
      <c r="N58" s="20">
        <f t="shared" si="39"/>
        <v>99772.670599999998</v>
      </c>
      <c r="O58" s="20">
        <f t="shared" si="39"/>
        <v>99772.670599999998</v>
      </c>
      <c r="P58" s="20">
        <f t="shared" si="39"/>
        <v>99772.670599999998</v>
      </c>
      <c r="Q58" s="20">
        <f t="shared" si="39"/>
        <v>99772.670599999998</v>
      </c>
    </row>
    <row r="59" spans="1:17" ht="24" customHeight="1" x14ac:dyDescent="0.25">
      <c r="A59" s="53"/>
      <c r="B59" s="54"/>
      <c r="C59" s="55"/>
      <c r="D59" s="13" t="s">
        <v>26</v>
      </c>
      <c r="E59" s="21">
        <f t="shared" ref="E59:E63" si="40">SUM(F59:Q59)</f>
        <v>1227.8700000000001</v>
      </c>
      <c r="F59" s="25">
        <f>F46-F53</f>
        <v>409.29</v>
      </c>
      <c r="G59" s="25">
        <f t="shared" ref="G59:Q59" si="41">G46-G53</f>
        <v>409.29</v>
      </c>
      <c r="H59" s="25">
        <f t="shared" si="41"/>
        <v>409.29</v>
      </c>
      <c r="I59" s="25">
        <f t="shared" si="41"/>
        <v>0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7" ht="24" customHeight="1" x14ac:dyDescent="0.25">
      <c r="A60" s="53"/>
      <c r="B60" s="54"/>
      <c r="C60" s="55"/>
      <c r="D60" s="13" t="s">
        <v>12</v>
      </c>
      <c r="E60" s="21">
        <f t="shared" si="40"/>
        <v>562.14516000000003</v>
      </c>
      <c r="F60" s="25">
        <f t="shared" ref="F60:Q60" si="42">F47-F54</f>
        <v>187.38172</v>
      </c>
      <c r="G60" s="25">
        <f t="shared" si="42"/>
        <v>187.38172</v>
      </c>
      <c r="H60" s="25">
        <f t="shared" si="42"/>
        <v>187.38172</v>
      </c>
      <c r="I60" s="25">
        <f t="shared" si="42"/>
        <v>0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7" ht="24" customHeight="1" x14ac:dyDescent="0.25">
      <c r="A61" s="53"/>
      <c r="B61" s="54"/>
      <c r="C61" s="55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7" ht="39.75" customHeight="1" x14ac:dyDescent="0.25">
      <c r="A62" s="53"/>
      <c r="B62" s="54"/>
      <c r="C62" s="55"/>
      <c r="D62" s="13" t="s">
        <v>19</v>
      </c>
      <c r="E62" s="21">
        <f t="shared" si="40"/>
        <v>1197407.3110699998</v>
      </c>
      <c r="F62" s="25">
        <f t="shared" ref="F62:Q62" si="44">F49-F56</f>
        <v>101088.31548999999</v>
      </c>
      <c r="G62" s="25">
        <f t="shared" si="44"/>
        <v>99187.989989999987</v>
      </c>
      <c r="H62" s="25">
        <f t="shared" si="44"/>
        <v>99176.970189999993</v>
      </c>
      <c r="I62" s="25">
        <f t="shared" si="44"/>
        <v>99772.670599999998</v>
      </c>
      <c r="J62" s="25">
        <f t="shared" si="44"/>
        <v>99772.670599999998</v>
      </c>
      <c r="K62" s="25">
        <f t="shared" si="44"/>
        <v>99772.670599999998</v>
      </c>
      <c r="L62" s="25">
        <f t="shared" si="44"/>
        <v>99772.670599999998</v>
      </c>
      <c r="M62" s="25">
        <f t="shared" si="44"/>
        <v>99772.670599999998</v>
      </c>
      <c r="N62" s="25">
        <f t="shared" si="44"/>
        <v>99772.670599999998</v>
      </c>
      <c r="O62" s="25">
        <f t="shared" si="44"/>
        <v>99772.670599999998</v>
      </c>
      <c r="P62" s="25">
        <f t="shared" si="44"/>
        <v>99772.670599999998</v>
      </c>
      <c r="Q62" s="25">
        <f t="shared" si="44"/>
        <v>99772.670599999998</v>
      </c>
    </row>
    <row r="63" spans="1:17" ht="24" customHeight="1" x14ac:dyDescent="0.25">
      <c r="A63" s="56"/>
      <c r="B63" s="57"/>
      <c r="C63" s="58"/>
      <c r="D63" s="13" t="s">
        <v>7</v>
      </c>
      <c r="E63" s="21">
        <f t="shared" si="40"/>
        <v>0</v>
      </c>
      <c r="F63" s="25">
        <f t="shared" ref="F63:Q63" si="45">F50-F57</f>
        <v>0</v>
      </c>
      <c r="G63" s="25">
        <f t="shared" si="45"/>
        <v>0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7" ht="24" customHeight="1" x14ac:dyDescent="0.25">
      <c r="A64" s="62" t="s">
        <v>6</v>
      </c>
      <c r="B64" s="62"/>
      <c r="C64" s="62"/>
      <c r="D64" s="62"/>
      <c r="E64" s="62"/>
      <c r="F64" s="62"/>
      <c r="G64" s="62"/>
      <c r="H64" s="62"/>
      <c r="I64" s="62"/>
      <c r="J64" s="26"/>
      <c r="K64" s="26"/>
    </row>
    <row r="65" spans="1:17" ht="24" customHeight="1" x14ac:dyDescent="0.25">
      <c r="A65" s="50" t="s">
        <v>30</v>
      </c>
      <c r="B65" s="51"/>
      <c r="C65" s="52"/>
      <c r="D65" s="11" t="s">
        <v>3</v>
      </c>
      <c r="E65" s="20">
        <f>SUM(F65:Q65)</f>
        <v>548497.68192999985</v>
      </c>
      <c r="F65" s="20">
        <f>SUM(F66:F70)</f>
        <v>48193.123310000003</v>
      </c>
      <c r="G65" s="20">
        <f t="shared" ref="G65:Q65" si="46">SUM(G66:G70)</f>
        <v>45483.027309999998</v>
      </c>
      <c r="H65" s="20">
        <f t="shared" si="46"/>
        <v>45483.027309999998</v>
      </c>
      <c r="I65" s="20">
        <f t="shared" si="46"/>
        <v>45482.055999999997</v>
      </c>
      <c r="J65" s="20">
        <f t="shared" si="46"/>
        <v>45482.055999999997</v>
      </c>
      <c r="K65" s="20">
        <f t="shared" si="46"/>
        <v>45482.055999999997</v>
      </c>
      <c r="L65" s="20">
        <f t="shared" si="46"/>
        <v>45482.055999999997</v>
      </c>
      <c r="M65" s="20">
        <f t="shared" si="46"/>
        <v>45482.055999999997</v>
      </c>
      <c r="N65" s="20">
        <f t="shared" si="46"/>
        <v>45482.055999999997</v>
      </c>
      <c r="O65" s="20">
        <f t="shared" si="46"/>
        <v>45482.055999999997</v>
      </c>
      <c r="P65" s="20">
        <f t="shared" si="46"/>
        <v>45482.055999999997</v>
      </c>
      <c r="Q65" s="20">
        <f t="shared" si="46"/>
        <v>45482.055999999997</v>
      </c>
    </row>
    <row r="66" spans="1:17" ht="24" customHeight="1" x14ac:dyDescent="0.25">
      <c r="A66" s="53"/>
      <c r="B66" s="54"/>
      <c r="C66" s="55"/>
      <c r="D66" s="13" t="s">
        <v>26</v>
      </c>
      <c r="E66" s="21">
        <f>SUM(F66:Q66)</f>
        <v>1227.8700000000001</v>
      </c>
      <c r="F66" s="21">
        <f>F9+F21+F34</f>
        <v>409.29</v>
      </c>
      <c r="G66" s="21">
        <f t="shared" ref="G66:Q66" si="47">G9+G21+G34</f>
        <v>409.29</v>
      </c>
      <c r="H66" s="21">
        <f t="shared" si="47"/>
        <v>409.29</v>
      </c>
      <c r="I66" s="21">
        <f t="shared" si="47"/>
        <v>0</v>
      </c>
      <c r="J66" s="21">
        <f t="shared" si="47"/>
        <v>0</v>
      </c>
      <c r="K66" s="21">
        <f t="shared" si="47"/>
        <v>0</v>
      </c>
      <c r="L66" s="21">
        <f t="shared" si="47"/>
        <v>0</v>
      </c>
      <c r="M66" s="21">
        <f t="shared" si="47"/>
        <v>0</v>
      </c>
      <c r="N66" s="21">
        <f t="shared" si="47"/>
        <v>0</v>
      </c>
      <c r="O66" s="21">
        <f t="shared" si="47"/>
        <v>0</v>
      </c>
      <c r="P66" s="21">
        <f t="shared" si="47"/>
        <v>0</v>
      </c>
      <c r="Q66" s="21">
        <f t="shared" si="47"/>
        <v>0</v>
      </c>
    </row>
    <row r="67" spans="1:17" ht="24" customHeight="1" x14ac:dyDescent="0.25">
      <c r="A67" s="53"/>
      <c r="B67" s="54"/>
      <c r="C67" s="55"/>
      <c r="D67" s="13" t="s">
        <v>12</v>
      </c>
      <c r="E67" s="21">
        <f t="shared" ref="E67:E70" si="48">SUM(F67:Q67)</f>
        <v>562.14516000000003</v>
      </c>
      <c r="F67" s="21">
        <f t="shared" ref="F67:Q67" si="49">F10+F22+F35</f>
        <v>187.38172</v>
      </c>
      <c r="G67" s="21">
        <f t="shared" si="49"/>
        <v>187.38172</v>
      </c>
      <c r="H67" s="21">
        <f t="shared" si="49"/>
        <v>187.38172</v>
      </c>
      <c r="I67" s="21">
        <f t="shared" si="49"/>
        <v>0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53"/>
      <c r="B68" s="54"/>
      <c r="C68" s="55"/>
      <c r="D68" s="13" t="s">
        <v>18</v>
      </c>
      <c r="E68" s="21">
        <f t="shared" si="48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53"/>
      <c r="B69" s="54"/>
      <c r="C69" s="55"/>
      <c r="D69" s="13" t="s">
        <v>19</v>
      </c>
      <c r="E69" s="21">
        <f t="shared" si="48"/>
        <v>546645.16676999989</v>
      </c>
      <c r="F69" s="21">
        <f t="shared" ref="F69:Q69" si="51">F12+F24+F37</f>
        <v>47533.951590000004</v>
      </c>
      <c r="G69" s="21">
        <f t="shared" si="51"/>
        <v>44886.355589999999</v>
      </c>
      <c r="H69" s="21">
        <f t="shared" si="51"/>
        <v>44886.355589999999</v>
      </c>
      <c r="I69" s="21">
        <f t="shared" si="51"/>
        <v>45482.055999999997</v>
      </c>
      <c r="J69" s="21">
        <f t="shared" si="51"/>
        <v>45482.055999999997</v>
      </c>
      <c r="K69" s="21">
        <f t="shared" si="51"/>
        <v>45482.055999999997</v>
      </c>
      <c r="L69" s="21">
        <f t="shared" si="51"/>
        <v>45482.055999999997</v>
      </c>
      <c r="M69" s="21">
        <f t="shared" si="51"/>
        <v>45482.055999999997</v>
      </c>
      <c r="N69" s="21">
        <f t="shared" si="51"/>
        <v>45482.055999999997</v>
      </c>
      <c r="O69" s="21">
        <f t="shared" si="51"/>
        <v>45482.055999999997</v>
      </c>
      <c r="P69" s="21">
        <f t="shared" si="51"/>
        <v>45482.055999999997</v>
      </c>
      <c r="Q69" s="21">
        <f t="shared" si="51"/>
        <v>45482.055999999997</v>
      </c>
    </row>
    <row r="70" spans="1:17" ht="24" customHeight="1" x14ac:dyDescent="0.25">
      <c r="A70" s="56"/>
      <c r="B70" s="57"/>
      <c r="C70" s="58"/>
      <c r="D70" s="13" t="s">
        <v>7</v>
      </c>
      <c r="E70" s="21">
        <f t="shared" si="48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29" t="s">
        <v>23</v>
      </c>
      <c r="B71" s="30"/>
      <c r="C71" s="31"/>
      <c r="D71" s="11" t="s">
        <v>3</v>
      </c>
      <c r="E71" s="20">
        <f>SUM(F71:Q71)</f>
        <v>650762.14429999981</v>
      </c>
      <c r="F71" s="20">
        <f>SUM(F72:F76)</f>
        <v>53554.363899999997</v>
      </c>
      <c r="G71" s="20">
        <f t="shared" ref="G71:Q71" si="53">SUM(G72:G76)</f>
        <v>54301.634400000003</v>
      </c>
      <c r="H71" s="20">
        <f t="shared" si="53"/>
        <v>54290.614600000001</v>
      </c>
      <c r="I71" s="20">
        <f t="shared" si="53"/>
        <v>54290.614600000001</v>
      </c>
      <c r="J71" s="20">
        <f t="shared" si="53"/>
        <v>54290.614600000001</v>
      </c>
      <c r="K71" s="20">
        <f t="shared" si="53"/>
        <v>54290.614600000001</v>
      </c>
      <c r="L71" s="20">
        <f t="shared" si="53"/>
        <v>54290.614600000001</v>
      </c>
      <c r="M71" s="20">
        <f t="shared" si="53"/>
        <v>54290.614600000001</v>
      </c>
      <c r="N71" s="20">
        <f t="shared" si="53"/>
        <v>54290.614600000001</v>
      </c>
      <c r="O71" s="20">
        <f t="shared" si="53"/>
        <v>54290.614600000001</v>
      </c>
      <c r="P71" s="20">
        <f t="shared" si="53"/>
        <v>54290.614600000001</v>
      </c>
      <c r="Q71" s="20">
        <f t="shared" si="53"/>
        <v>54290.614600000001</v>
      </c>
    </row>
    <row r="72" spans="1:17" ht="24" customHeight="1" x14ac:dyDescent="0.25">
      <c r="A72" s="32"/>
      <c r="B72" s="33"/>
      <c r="C72" s="34"/>
      <c r="D72" s="13" t="s">
        <v>26</v>
      </c>
      <c r="E72" s="21">
        <f>SUM(F72:I72)</f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32"/>
      <c r="B73" s="33"/>
      <c r="C73" s="34"/>
      <c r="D73" s="13" t="s">
        <v>12</v>
      </c>
      <c r="E73" s="21">
        <f>SUM(F73:I73)</f>
        <v>0</v>
      </c>
      <c r="F73" s="25">
        <f>F2</f>
        <v>0</v>
      </c>
      <c r="G73" s="25">
        <f t="shared" ref="G73:Q73" si="55">G16</f>
        <v>0</v>
      </c>
      <c r="H73" s="25">
        <f t="shared" si="55"/>
        <v>0</v>
      </c>
      <c r="I73" s="25">
        <f t="shared" si="55"/>
        <v>0</v>
      </c>
      <c r="J73" s="25">
        <f t="shared" si="55"/>
        <v>0</v>
      </c>
      <c r="K73" s="25">
        <f t="shared" si="55"/>
        <v>0</v>
      </c>
      <c r="L73" s="25">
        <f t="shared" si="55"/>
        <v>0</v>
      </c>
      <c r="M73" s="25">
        <f t="shared" si="55"/>
        <v>0</v>
      </c>
      <c r="N73" s="25">
        <f t="shared" si="55"/>
        <v>0</v>
      </c>
      <c r="O73" s="25">
        <f t="shared" si="55"/>
        <v>0</v>
      </c>
      <c r="P73" s="25">
        <f t="shared" si="55"/>
        <v>0</v>
      </c>
      <c r="Q73" s="25">
        <f t="shared" si="55"/>
        <v>0</v>
      </c>
    </row>
    <row r="74" spans="1:17" ht="24" customHeight="1" x14ac:dyDescent="0.25">
      <c r="A74" s="32"/>
      <c r="B74" s="33"/>
      <c r="C74" s="34"/>
      <c r="D74" s="13" t="s">
        <v>18</v>
      </c>
      <c r="E74" s="21">
        <f>SUM(F74:I74)</f>
        <v>0</v>
      </c>
      <c r="F74" s="25">
        <f t="shared" ref="F74:Q74" si="56">F17</f>
        <v>0</v>
      </c>
      <c r="G74" s="25">
        <f t="shared" si="56"/>
        <v>0</v>
      </c>
      <c r="H74" s="25">
        <f t="shared" si="56"/>
        <v>0</v>
      </c>
      <c r="I74" s="25">
        <f t="shared" si="56"/>
        <v>0</v>
      </c>
      <c r="J74" s="25">
        <f t="shared" si="56"/>
        <v>0</v>
      </c>
      <c r="K74" s="25">
        <f t="shared" si="56"/>
        <v>0</v>
      </c>
      <c r="L74" s="25">
        <f t="shared" si="56"/>
        <v>0</v>
      </c>
      <c r="M74" s="25">
        <f t="shared" si="56"/>
        <v>0</v>
      </c>
      <c r="N74" s="25">
        <f t="shared" si="56"/>
        <v>0</v>
      </c>
      <c r="O74" s="25">
        <f t="shared" si="56"/>
        <v>0</v>
      </c>
      <c r="P74" s="25">
        <f t="shared" si="56"/>
        <v>0</v>
      </c>
      <c r="Q74" s="25">
        <f t="shared" si="56"/>
        <v>0</v>
      </c>
    </row>
    <row r="75" spans="1:17" ht="36.75" customHeight="1" x14ac:dyDescent="0.25">
      <c r="A75" s="32"/>
      <c r="B75" s="33"/>
      <c r="C75" s="34"/>
      <c r="D75" s="13" t="s">
        <v>19</v>
      </c>
      <c r="E75" s="21">
        <f>SUM(F75:I75)</f>
        <v>216437.22750000001</v>
      </c>
      <c r="F75" s="25">
        <f t="shared" ref="F75:Q75" si="57">F18</f>
        <v>53554.363899999997</v>
      </c>
      <c r="G75" s="25">
        <f t="shared" si="57"/>
        <v>54301.634400000003</v>
      </c>
      <c r="H75" s="25">
        <f t="shared" si="57"/>
        <v>54290.614600000001</v>
      </c>
      <c r="I75" s="25">
        <f t="shared" si="57"/>
        <v>54290.614600000001</v>
      </c>
      <c r="J75" s="25">
        <f t="shared" si="57"/>
        <v>54290.614600000001</v>
      </c>
      <c r="K75" s="25">
        <f t="shared" si="57"/>
        <v>54290.614600000001</v>
      </c>
      <c r="L75" s="25">
        <f t="shared" si="57"/>
        <v>54290.614600000001</v>
      </c>
      <c r="M75" s="25">
        <f t="shared" si="57"/>
        <v>54290.614600000001</v>
      </c>
      <c r="N75" s="25">
        <f t="shared" si="57"/>
        <v>54290.614600000001</v>
      </c>
      <c r="O75" s="25">
        <f t="shared" si="57"/>
        <v>54290.614600000001</v>
      </c>
      <c r="P75" s="25">
        <f t="shared" si="57"/>
        <v>54290.614600000001</v>
      </c>
      <c r="Q75" s="25">
        <f t="shared" si="57"/>
        <v>54290.614600000001</v>
      </c>
    </row>
    <row r="76" spans="1:17" ht="24" customHeight="1" x14ac:dyDescent="0.25">
      <c r="A76" s="35"/>
      <c r="B76" s="36"/>
      <c r="C76" s="37"/>
      <c r="D76" s="13" t="s">
        <v>7</v>
      </c>
      <c r="E76" s="21">
        <f>SUM(F76:I76)</f>
        <v>0</v>
      </c>
      <c r="F76" s="25">
        <f t="shared" ref="F76:Q76" si="58">F19</f>
        <v>0</v>
      </c>
      <c r="G76" s="25">
        <f t="shared" si="58"/>
        <v>0</v>
      </c>
      <c r="H76" s="25">
        <f t="shared" si="58"/>
        <v>0</v>
      </c>
      <c r="I76" s="25">
        <f t="shared" si="58"/>
        <v>0</v>
      </c>
      <c r="J76" s="25">
        <f t="shared" si="58"/>
        <v>0</v>
      </c>
      <c r="K76" s="25">
        <f t="shared" si="58"/>
        <v>0</v>
      </c>
      <c r="L76" s="25">
        <f t="shared" si="58"/>
        <v>0</v>
      </c>
      <c r="M76" s="25">
        <f t="shared" si="58"/>
        <v>0</v>
      </c>
      <c r="N76" s="25">
        <f t="shared" si="58"/>
        <v>0</v>
      </c>
      <c r="O76" s="25">
        <f t="shared" si="58"/>
        <v>0</v>
      </c>
      <c r="P76" s="25">
        <f t="shared" si="58"/>
        <v>0</v>
      </c>
      <c r="Q76" s="25">
        <f t="shared" si="58"/>
        <v>0</v>
      </c>
    </row>
    <row r="77" spans="1:17" x14ac:dyDescent="0.25">
      <c r="E77" s="27"/>
      <c r="F77" s="27"/>
      <c r="G77" s="27"/>
      <c r="H77" s="27"/>
      <c r="I77" s="27"/>
    </row>
    <row r="78" spans="1:17" x14ac:dyDescent="0.25">
      <c r="E78" s="27"/>
      <c r="F78" s="27"/>
      <c r="G78" s="27"/>
      <c r="H78" s="27"/>
      <c r="I78" s="27"/>
    </row>
    <row r="79" spans="1:17" x14ac:dyDescent="0.25">
      <c r="E79" s="28"/>
      <c r="F79" s="27"/>
      <c r="G79" s="27"/>
      <c r="H79" s="27"/>
      <c r="I79" s="27"/>
    </row>
    <row r="80" spans="1:17" x14ac:dyDescent="0.25">
      <c r="E80" s="28"/>
      <c r="F80" s="25"/>
      <c r="G80" s="27"/>
      <c r="H80" s="27"/>
      <c r="I80" s="27"/>
    </row>
    <row r="81" spans="9:9" x14ac:dyDescent="0.25">
      <c r="I81" s="27"/>
    </row>
    <row r="82" spans="9:9" x14ac:dyDescent="0.25">
      <c r="I82" s="2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Height="2" orientation="landscape" r:id="rId1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2019-11-20T10:48:55Z</dcterms:modified>
</cp:coreProperties>
</file>