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admp-serv-ads01\Сетевая\!!Глава\Отдел экономики\Муниципальные программы\ПРОГРАММЫ НА 2020\11. Энергосбережение\МП\805-п от 27.12.2019 - копия\"/>
    </mc:Choice>
  </mc:AlternateContent>
  <bookViews>
    <workbookView xWindow="-120" yWindow="-120" windowWidth="29040" windowHeight="15840" tabRatio="827"/>
  </bookViews>
  <sheets>
    <sheet name="Програмные мероприятия малый" sheetId="8" r:id="rId1"/>
  </sheets>
  <definedNames>
    <definedName name="_xlnm.Print_Titles" localSheetId="0">'Програмные мероприятия малый'!$5:$7</definedName>
    <definedName name="Картриджи">#REF!</definedName>
    <definedName name="_xlnm.Print_Area" localSheetId="0">'Програмные мероприятия малый'!$A$1:$Q$45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12" i="8" l="1"/>
  <c r="G18" i="8" l="1"/>
  <c r="H18" i="8"/>
  <c r="I18" i="8"/>
  <c r="G19" i="8"/>
  <c r="H19" i="8"/>
  <c r="F16" i="8"/>
  <c r="F17" i="8"/>
  <c r="G15" i="8"/>
  <c r="F15" i="8"/>
  <c r="H45" i="8"/>
  <c r="G45" i="8" l="1"/>
  <c r="F13" i="8" l="1"/>
  <c r="F19" i="8" l="1"/>
  <c r="F32" i="8" s="1"/>
  <c r="F45" i="8"/>
  <c r="F12" i="8"/>
  <c r="F18" i="8" s="1"/>
  <c r="I45" i="8" l="1"/>
  <c r="I19" i="8"/>
  <c r="E35" i="8"/>
  <c r="E43" i="8"/>
  <c r="E42" i="8"/>
  <c r="E41" i="8"/>
  <c r="G28" i="8"/>
  <c r="G40" i="8" l="1"/>
  <c r="H40" i="8"/>
  <c r="I40" i="8"/>
  <c r="G8" i="8"/>
  <c r="F8" i="8"/>
  <c r="F29" i="8" l="1"/>
  <c r="F28" i="8"/>
  <c r="G16" i="8"/>
  <c r="G29" i="8" s="1"/>
  <c r="G17" i="8"/>
  <c r="G30" i="8" s="1"/>
  <c r="G31" i="8"/>
  <c r="G32" i="8"/>
  <c r="E36" i="8"/>
  <c r="E37" i="8"/>
  <c r="E38" i="8"/>
  <c r="E39" i="8"/>
  <c r="F44" i="8" l="1"/>
  <c r="F31" i="8"/>
  <c r="G27" i="8"/>
  <c r="F30" i="8"/>
  <c r="F14" i="8"/>
  <c r="G14" i="8"/>
  <c r="E44" i="8" l="1"/>
  <c r="F40" i="8"/>
  <c r="F27" i="8"/>
  <c r="H9" i="8"/>
  <c r="H15" i="8" s="1"/>
  <c r="H10" i="8"/>
  <c r="H11" i="8"/>
  <c r="H20" i="8"/>
  <c r="I20" i="8" s="1"/>
  <c r="J20" i="8" s="1"/>
  <c r="K20" i="8" s="1"/>
  <c r="L20" i="8" s="1"/>
  <c r="M20" i="8" s="1"/>
  <c r="N20" i="8" s="1"/>
  <c r="O20" i="8" s="1"/>
  <c r="P20" i="8" s="1"/>
  <c r="Q20" i="8" s="1"/>
  <c r="H22" i="8"/>
  <c r="H23" i="8"/>
  <c r="H24" i="8"/>
  <c r="H25" i="8"/>
  <c r="H26" i="8"/>
  <c r="H33" i="8"/>
  <c r="I33" i="8" s="1"/>
  <c r="J33" i="8" s="1"/>
  <c r="K33" i="8" s="1"/>
  <c r="L33" i="8" s="1"/>
  <c r="M33" i="8" s="1"/>
  <c r="N33" i="8" s="1"/>
  <c r="O33" i="8" s="1"/>
  <c r="P33" i="8" s="1"/>
  <c r="Q33" i="8" s="1"/>
  <c r="H35" i="8"/>
  <c r="I35" i="8" s="1"/>
  <c r="J35" i="8" s="1"/>
  <c r="K35" i="8" s="1"/>
  <c r="L35" i="8" s="1"/>
  <c r="M35" i="8" s="1"/>
  <c r="N35" i="8" s="1"/>
  <c r="O35" i="8" s="1"/>
  <c r="P35" i="8" s="1"/>
  <c r="Q35" i="8" s="1"/>
  <c r="H36" i="8"/>
  <c r="I36" i="8" s="1"/>
  <c r="J36" i="8" s="1"/>
  <c r="K36" i="8" s="1"/>
  <c r="L36" i="8" s="1"/>
  <c r="M36" i="8" s="1"/>
  <c r="N36" i="8" s="1"/>
  <c r="O36" i="8" s="1"/>
  <c r="P36" i="8" s="1"/>
  <c r="Q36" i="8" s="1"/>
  <c r="H37" i="8"/>
  <c r="I37" i="8" s="1"/>
  <c r="J37" i="8" s="1"/>
  <c r="K37" i="8" s="1"/>
  <c r="L37" i="8" s="1"/>
  <c r="M37" i="8" s="1"/>
  <c r="N37" i="8" s="1"/>
  <c r="O37" i="8" s="1"/>
  <c r="P37" i="8" s="1"/>
  <c r="Q37" i="8" s="1"/>
  <c r="H38" i="8"/>
  <c r="I38" i="8" s="1"/>
  <c r="J38" i="8" s="1"/>
  <c r="K38" i="8" s="1"/>
  <c r="L38" i="8" s="1"/>
  <c r="M38" i="8" s="1"/>
  <c r="N38" i="8" s="1"/>
  <c r="O38" i="8" s="1"/>
  <c r="P38" i="8" s="1"/>
  <c r="Q38" i="8" s="1"/>
  <c r="H39" i="8"/>
  <c r="I39" i="8" s="1"/>
  <c r="J39" i="8" s="1"/>
  <c r="K39" i="8" s="1"/>
  <c r="L39" i="8" s="1"/>
  <c r="M39" i="8" s="1"/>
  <c r="N39" i="8" s="1"/>
  <c r="O39" i="8" s="1"/>
  <c r="P39" i="8" s="1"/>
  <c r="Q39" i="8" s="1"/>
  <c r="I25" i="8" l="1"/>
  <c r="J25" i="8" s="1"/>
  <c r="K25" i="8" s="1"/>
  <c r="L25" i="8" s="1"/>
  <c r="M25" i="8" s="1"/>
  <c r="N25" i="8" s="1"/>
  <c r="O25" i="8" s="1"/>
  <c r="P25" i="8" s="1"/>
  <c r="Q25" i="8" s="1"/>
  <c r="E25" i="8" s="1"/>
  <c r="I24" i="8"/>
  <c r="J24" i="8" s="1"/>
  <c r="K24" i="8" s="1"/>
  <c r="L24" i="8" s="1"/>
  <c r="M24" i="8" s="1"/>
  <c r="N24" i="8" s="1"/>
  <c r="O24" i="8" s="1"/>
  <c r="P24" i="8" s="1"/>
  <c r="Q24" i="8" s="1"/>
  <c r="H28" i="8"/>
  <c r="I23" i="8"/>
  <c r="J23" i="8" s="1"/>
  <c r="K23" i="8" s="1"/>
  <c r="L23" i="8" s="1"/>
  <c r="M23" i="8" s="1"/>
  <c r="N23" i="8" s="1"/>
  <c r="O23" i="8" s="1"/>
  <c r="P23" i="8" s="1"/>
  <c r="Q23" i="8" s="1"/>
  <c r="E23" i="8"/>
  <c r="I26" i="8"/>
  <c r="J26" i="8" s="1"/>
  <c r="K26" i="8" s="1"/>
  <c r="L26" i="8" s="1"/>
  <c r="M26" i="8" s="1"/>
  <c r="N26" i="8" s="1"/>
  <c r="O26" i="8" s="1"/>
  <c r="P26" i="8" s="1"/>
  <c r="Q26" i="8" s="1"/>
  <c r="E26" i="8"/>
  <c r="I22" i="8"/>
  <c r="J22" i="8" s="1"/>
  <c r="K22" i="8" s="1"/>
  <c r="L22" i="8" s="1"/>
  <c r="M22" i="8" s="1"/>
  <c r="N22" i="8" s="1"/>
  <c r="O22" i="8" s="1"/>
  <c r="P22" i="8" s="1"/>
  <c r="Q22" i="8" s="1"/>
  <c r="H31" i="8"/>
  <c r="I11" i="8"/>
  <c r="H17" i="8"/>
  <c r="I9" i="8"/>
  <c r="I15" i="8" s="1"/>
  <c r="H8" i="8"/>
  <c r="I10" i="8"/>
  <c r="H16" i="8"/>
  <c r="I28" i="8"/>
  <c r="I31" i="8"/>
  <c r="E22" i="8" l="1"/>
  <c r="H32" i="8"/>
  <c r="H29" i="8"/>
  <c r="H30" i="8"/>
  <c r="E24" i="8"/>
  <c r="J10" i="8"/>
  <c r="I16" i="8"/>
  <c r="I29" i="8" s="1"/>
  <c r="J11" i="8"/>
  <c r="I17" i="8"/>
  <c r="I30" i="8" s="1"/>
  <c r="J9" i="8"/>
  <c r="J15" i="8" s="1"/>
  <c r="I8" i="8"/>
  <c r="I32" i="8"/>
  <c r="H14" i="8"/>
  <c r="J12" i="8"/>
  <c r="F34" i="8"/>
  <c r="G34" i="8"/>
  <c r="H34" i="8" s="1"/>
  <c r="I34" i="8" s="1"/>
  <c r="J34" i="8" s="1"/>
  <c r="K34" i="8" s="1"/>
  <c r="L34" i="8" s="1"/>
  <c r="M34" i="8" s="1"/>
  <c r="N34" i="8" s="1"/>
  <c r="O34" i="8" s="1"/>
  <c r="P34" i="8" s="1"/>
  <c r="Q34" i="8" s="1"/>
  <c r="F21" i="8"/>
  <c r="G21" i="8"/>
  <c r="H21" i="8" s="1"/>
  <c r="I21" i="8" s="1"/>
  <c r="J21" i="8" s="1"/>
  <c r="K21" i="8" s="1"/>
  <c r="L21" i="8" s="1"/>
  <c r="M21" i="8" s="1"/>
  <c r="N21" i="8" s="1"/>
  <c r="O21" i="8" s="1"/>
  <c r="P21" i="8" s="1"/>
  <c r="Q21" i="8" s="1"/>
  <c r="J28" i="8" l="1"/>
  <c r="J45" i="8"/>
  <c r="J19" i="8"/>
  <c r="J32" i="8" s="1"/>
  <c r="J18" i="8"/>
  <c r="I27" i="8"/>
  <c r="H27" i="8"/>
  <c r="K13" i="8"/>
  <c r="E21" i="8"/>
  <c r="E34" i="8"/>
  <c r="K9" i="8"/>
  <c r="K15" i="8" s="1"/>
  <c r="K28" i="8" s="1"/>
  <c r="J8" i="8"/>
  <c r="K11" i="8"/>
  <c r="J17" i="8"/>
  <c r="J30" i="8" s="1"/>
  <c r="K10" i="8"/>
  <c r="J16" i="8"/>
  <c r="K12" i="8"/>
  <c r="I14" i="8"/>
  <c r="K45" i="8" l="1"/>
  <c r="K40" i="8" s="1"/>
  <c r="K19" i="8"/>
  <c r="K32" i="8" s="1"/>
  <c r="J40" i="8"/>
  <c r="K18" i="8"/>
  <c r="K31" i="8" s="1"/>
  <c r="J29" i="8"/>
  <c r="J31" i="8"/>
  <c r="L10" i="8"/>
  <c r="K16" i="8"/>
  <c r="K29" i="8" s="1"/>
  <c r="L11" i="8"/>
  <c r="K17" i="8"/>
  <c r="L13" i="8"/>
  <c r="L9" i="8"/>
  <c r="L15" i="8" s="1"/>
  <c r="L28" i="8" s="1"/>
  <c r="K8" i="8"/>
  <c r="L12" i="8"/>
  <c r="J14" i="8"/>
  <c r="L19" i="8" l="1"/>
  <c r="L32" i="8" s="1"/>
  <c r="L45" i="8"/>
  <c r="L40" i="8" s="1"/>
  <c r="L18" i="8"/>
  <c r="L31" i="8" s="1"/>
  <c r="K30" i="8"/>
  <c r="K27" i="8"/>
  <c r="J27" i="8"/>
  <c r="M11" i="8"/>
  <c r="L17" i="8"/>
  <c r="L30" i="8" s="1"/>
  <c r="M9" i="8"/>
  <c r="M15" i="8" s="1"/>
  <c r="M28" i="8" s="1"/>
  <c r="L8" i="8"/>
  <c r="M13" i="8"/>
  <c r="M10" i="8"/>
  <c r="L16" i="8"/>
  <c r="L29" i="8" s="1"/>
  <c r="M12" i="8"/>
  <c r="K14" i="8"/>
  <c r="M45" i="8" l="1"/>
  <c r="M19" i="8"/>
  <c r="M18" i="8"/>
  <c r="M31" i="8" s="1"/>
  <c r="L27" i="8"/>
  <c r="N10" i="8"/>
  <c r="M16" i="8"/>
  <c r="M29" i="8" s="1"/>
  <c r="N9" i="8"/>
  <c r="N15" i="8" s="1"/>
  <c r="N28" i="8" s="1"/>
  <c r="M8" i="8"/>
  <c r="N13" i="8"/>
  <c r="M32" i="8"/>
  <c r="N11" i="8"/>
  <c r="M17" i="8"/>
  <c r="N12" i="8"/>
  <c r="L14" i="8"/>
  <c r="N45" i="8" l="1"/>
  <c r="N40" i="8" s="1"/>
  <c r="N19" i="8"/>
  <c r="N32" i="8" s="1"/>
  <c r="M40" i="8"/>
  <c r="N18" i="8"/>
  <c r="N31" i="8" s="1"/>
  <c r="M30" i="8"/>
  <c r="M27" i="8" s="1"/>
  <c r="O11" i="8"/>
  <c r="N17" i="8"/>
  <c r="N30" i="8" s="1"/>
  <c r="O13" i="8"/>
  <c r="O9" i="8"/>
  <c r="O15" i="8" s="1"/>
  <c r="N8" i="8"/>
  <c r="O10" i="8"/>
  <c r="N16" i="8"/>
  <c r="N29" i="8" s="1"/>
  <c r="O12" i="8"/>
  <c r="M14" i="8"/>
  <c r="O28" i="8" l="1"/>
  <c r="O45" i="8"/>
  <c r="O40" i="8" s="1"/>
  <c r="O19" i="8"/>
  <c r="O32" i="8" s="1"/>
  <c r="O18" i="8"/>
  <c r="O31" i="8" s="1"/>
  <c r="N27" i="8"/>
  <c r="P10" i="8"/>
  <c r="O16" i="8"/>
  <c r="O29" i="8" s="1"/>
  <c r="P11" i="8"/>
  <c r="O17" i="8"/>
  <c r="O30" i="8" s="1"/>
  <c r="P9" i="8"/>
  <c r="P15" i="8" s="1"/>
  <c r="P28" i="8" s="1"/>
  <c r="O8" i="8"/>
  <c r="P13" i="8"/>
  <c r="P12" i="8"/>
  <c r="N14" i="8"/>
  <c r="P19" i="8" l="1"/>
  <c r="P32" i="8" s="1"/>
  <c r="P45" i="8"/>
  <c r="P40" i="8" s="1"/>
  <c r="P18" i="8"/>
  <c r="P31" i="8" s="1"/>
  <c r="O27" i="8"/>
  <c r="Q11" i="8"/>
  <c r="E11" i="8" s="1"/>
  <c r="P17" i="8"/>
  <c r="P30" i="8" s="1"/>
  <c r="Q13" i="8"/>
  <c r="Q9" i="8"/>
  <c r="P8" i="8"/>
  <c r="Q10" i="8"/>
  <c r="E10" i="8" s="1"/>
  <c r="P16" i="8"/>
  <c r="P29" i="8" s="1"/>
  <c r="Q12" i="8"/>
  <c r="O14" i="8"/>
  <c r="E9" i="8" l="1"/>
  <c r="Q15" i="8"/>
  <c r="Q45" i="8"/>
  <c r="Q19" i="8"/>
  <c r="E13" i="8"/>
  <c r="Q18" i="8"/>
  <c r="E12" i="8"/>
  <c r="P27" i="8"/>
  <c r="Q8" i="8"/>
  <c r="E8" i="8" s="1"/>
  <c r="Q16" i="8"/>
  <c r="Q17" i="8"/>
  <c r="P14" i="8"/>
  <c r="E15" i="8" l="1"/>
  <c r="Q28" i="8"/>
  <c r="E28" i="8" s="1"/>
  <c r="Q40" i="8"/>
  <c r="E40" i="8" s="1"/>
  <c r="E45" i="8"/>
  <c r="Q30" i="8"/>
  <c r="E30" i="8" s="1"/>
  <c r="E17" i="8"/>
  <c r="Q32" i="8"/>
  <c r="E32" i="8" s="1"/>
  <c r="E19" i="8"/>
  <c r="Q29" i="8"/>
  <c r="E16" i="8"/>
  <c r="Q31" i="8"/>
  <c r="E31" i="8" s="1"/>
  <c r="E18" i="8"/>
  <c r="Q14" i="8"/>
  <c r="E14" i="8" l="1"/>
  <c r="E29" i="8"/>
  <c r="E27" i="8" s="1"/>
  <c r="Q27" i="8"/>
</calcChain>
</file>

<file path=xl/sharedStrings.xml><?xml version="1.0" encoding="utf-8"?>
<sst xmlns="http://schemas.openxmlformats.org/spreadsheetml/2006/main" count="66" uniqueCount="37">
  <si>
    <t>всего</t>
  </si>
  <si>
    <t>2019 г.</t>
  </si>
  <si>
    <t>№
п/п</t>
  </si>
  <si>
    <t>Мероприятия муниципальной программы</t>
  </si>
  <si>
    <t>Ответвсенный исполнитель / соисполнитель</t>
  </si>
  <si>
    <t>Источники финансирования</t>
  </si>
  <si>
    <t>Финансовые затраты на реализацию (тыс. рублей)</t>
  </si>
  <si>
    <t>Всего</t>
  </si>
  <si>
    <t>2020 г.</t>
  </si>
  <si>
    <t>федеральный бюджет</t>
  </si>
  <si>
    <t>бюджет автономного округа</t>
  </si>
  <si>
    <t>бюджет района</t>
  </si>
  <si>
    <t>иные источники</t>
  </si>
  <si>
    <t>Всего по муниципальной программе</t>
  </si>
  <si>
    <t>в том числе:</t>
  </si>
  <si>
    <t>инвестиции в объекты муниципальной собственности</t>
  </si>
  <si>
    <t>прочие расходы</t>
  </si>
  <si>
    <t>Таблица №2</t>
  </si>
  <si>
    <t xml:space="preserve">бюджет городского поселения </t>
  </si>
  <si>
    <t>1</t>
  </si>
  <si>
    <t>Соисполнитель МКУ «Служба ЖКХ и благоустройства гп. Пойковский»</t>
  </si>
  <si>
    <t>МУ "Администрация городского поселения Пойковский"/МКУ «Служба ЖКХ и благоустройства гп. Пойковский»</t>
  </si>
  <si>
    <t xml:space="preserve">федеральный бюджет </t>
  </si>
  <si>
    <t>2021 г.</t>
  </si>
  <si>
    <t>2022 г.</t>
  </si>
  <si>
    <t>2023 г.</t>
  </si>
  <si>
    <t>2024 г.</t>
  </si>
  <si>
    <t>2025 г.</t>
  </si>
  <si>
    <t>2026 г.</t>
  </si>
  <si>
    <t>2027 г.</t>
  </si>
  <si>
    <t>2028 г.</t>
  </si>
  <si>
    <t>2029 г.</t>
  </si>
  <si>
    <t>2030 г.</t>
  </si>
  <si>
    <t xml:space="preserve"> </t>
  </si>
  <si>
    <t xml:space="preserve">Перечень программных мероприятий </t>
  </si>
  <si>
    <t>МУ "Администрация городского поселения Пойковский"</t>
  </si>
  <si>
    <t>Техническое обслуживание и оснащение общими и индивидуальными приборами учета энергоресурсов 
(показатель 1,2)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</si>
</sst>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000\ _₽_-;\-* #,##0.00000\ _₽_-;_-* &quot;-&quot;?????\ _₽_-;_-@_-"/>
    <numFmt numFmtId="165" formatCode="#,##0.00000_ ;\-#,##0.00000\ "/>
  </numFmts>
  <fonts count="7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1"/>
      <name val="Arial"/>
      <family val="2"/>
      <charset val="204"/>
    </font>
    <font>
      <b/>
      <sz val="1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50">
    <xf numFmtId="0" fontId="0" fillId="0" borderId="0" xfId="0"/>
    <xf numFmtId="0" fontId="3" fillId="0" borderId="0" xfId="0" applyFont="1"/>
    <xf numFmtId="165" fontId="4" fillId="0" borderId="1" xfId="0" applyNumberFormat="1" applyFont="1" applyBorder="1" applyAlignment="1" applyProtection="1">
      <alignment vertical="center" wrapText="1"/>
    </xf>
    <xf numFmtId="0" fontId="3" fillId="2" borderId="0" xfId="0" applyFont="1" applyFill="1"/>
    <xf numFmtId="49" fontId="5" fillId="0" borderId="0" xfId="0" applyNumberFormat="1" applyFont="1" applyAlignment="1" applyProtection="1">
      <alignment wrapText="1"/>
    </xf>
    <xf numFmtId="0" fontId="5" fillId="0" borderId="0" xfId="0" applyFont="1"/>
    <xf numFmtId="49" fontId="5" fillId="0" borderId="0" xfId="0" applyNumberFormat="1" applyFont="1" applyAlignment="1" applyProtection="1">
      <alignment horizontal="right" wrapText="1"/>
    </xf>
    <xf numFmtId="49" fontId="5" fillId="0" borderId="0" xfId="0" applyNumberFormat="1" applyFont="1" applyAlignment="1" applyProtection="1">
      <alignment horizontal="center" wrapText="1"/>
    </xf>
    <xf numFmtId="49" fontId="5" fillId="0" borderId="1" xfId="0" applyNumberFormat="1" applyFont="1" applyBorder="1" applyAlignment="1" applyProtection="1">
      <alignment horizontal="center" vertical="center" wrapText="1"/>
    </xf>
    <xf numFmtId="49" fontId="5" fillId="0" borderId="10" xfId="0" applyNumberFormat="1" applyFont="1" applyBorder="1" applyAlignment="1" applyProtection="1">
      <alignment horizontal="center" vertical="center" wrapText="1"/>
    </xf>
    <xf numFmtId="0" fontId="5" fillId="0" borderId="12" xfId="0" applyFont="1" applyBorder="1" applyAlignment="1">
      <alignment horizontal="left"/>
    </xf>
    <xf numFmtId="0" fontId="5" fillId="0" borderId="12" xfId="0" applyFont="1" applyBorder="1"/>
    <xf numFmtId="0" fontId="5" fillId="0" borderId="11" xfId="0" applyFont="1" applyBorder="1"/>
    <xf numFmtId="49" fontId="5" fillId="0" borderId="1" xfId="0" applyNumberFormat="1" applyFont="1" applyBorder="1" applyAlignment="1" applyProtection="1">
      <alignment horizontal="center" vertical="center" wrapText="1"/>
    </xf>
    <xf numFmtId="49" fontId="5" fillId="0" borderId="1" xfId="0" applyNumberFormat="1" applyFont="1" applyBorder="1" applyAlignment="1" applyProtection="1">
      <alignment horizontal="left" vertical="center" wrapText="1"/>
    </xf>
    <xf numFmtId="49" fontId="6" fillId="0" borderId="1" xfId="0" applyNumberFormat="1" applyFont="1" applyBorder="1" applyAlignment="1" applyProtection="1">
      <alignment horizontal="left" vertical="top" wrapText="1"/>
    </xf>
    <xf numFmtId="164" fontId="6" fillId="0" borderId="1" xfId="0" applyNumberFormat="1" applyFont="1" applyBorder="1" applyAlignment="1" applyProtection="1">
      <alignment vertical="center" wrapText="1"/>
    </xf>
    <xf numFmtId="49" fontId="5" fillId="0" borderId="1" xfId="0" applyNumberFormat="1" applyFont="1" applyBorder="1" applyAlignment="1" applyProtection="1">
      <alignment horizontal="left" vertical="top" wrapText="1"/>
    </xf>
    <xf numFmtId="164" fontId="5" fillId="0" borderId="1" xfId="0" applyNumberFormat="1" applyFont="1" applyBorder="1" applyAlignment="1" applyProtection="1">
      <alignment vertical="center" wrapText="1"/>
    </xf>
    <xf numFmtId="164" fontId="5" fillId="0" borderId="1" xfId="0" applyNumberFormat="1" applyFont="1" applyBorder="1" applyAlignment="1">
      <alignment vertical="center"/>
    </xf>
    <xf numFmtId="49" fontId="6" fillId="0" borderId="2" xfId="0" applyNumberFormat="1" applyFont="1" applyBorder="1" applyAlignment="1" applyProtection="1">
      <alignment horizontal="left" vertical="center" wrapText="1"/>
    </xf>
    <xf numFmtId="49" fontId="6" fillId="0" borderId="8" xfId="0" applyNumberFormat="1" applyFont="1" applyBorder="1" applyAlignment="1" applyProtection="1">
      <alignment horizontal="left" vertical="center" wrapText="1"/>
    </xf>
    <xf numFmtId="49" fontId="6" fillId="0" borderId="3" xfId="0" applyNumberFormat="1" applyFont="1" applyBorder="1" applyAlignment="1" applyProtection="1">
      <alignment horizontal="left" vertical="center" wrapText="1"/>
    </xf>
    <xf numFmtId="49" fontId="6" fillId="0" borderId="4" xfId="0" applyNumberFormat="1" applyFont="1" applyBorder="1" applyAlignment="1" applyProtection="1">
      <alignment horizontal="left" vertical="center" wrapText="1"/>
    </xf>
    <xf numFmtId="49" fontId="6" fillId="0" borderId="0" xfId="0" applyNumberFormat="1" applyFont="1" applyBorder="1" applyAlignment="1" applyProtection="1">
      <alignment horizontal="left" vertical="center" wrapText="1"/>
    </xf>
    <xf numFmtId="49" fontId="6" fillId="0" borderId="5" xfId="0" applyNumberFormat="1" applyFont="1" applyBorder="1" applyAlignment="1" applyProtection="1">
      <alignment horizontal="left" vertical="center" wrapText="1"/>
    </xf>
    <xf numFmtId="49" fontId="6" fillId="0" borderId="6" xfId="0" applyNumberFormat="1" applyFont="1" applyBorder="1" applyAlignment="1" applyProtection="1">
      <alignment horizontal="left" vertical="center" wrapText="1"/>
    </xf>
    <xf numFmtId="49" fontId="6" fillId="0" borderId="9" xfId="0" applyNumberFormat="1" applyFont="1" applyBorder="1" applyAlignment="1" applyProtection="1">
      <alignment horizontal="left" vertical="center" wrapText="1"/>
    </xf>
    <xf numFmtId="49" fontId="6" fillId="0" borderId="7" xfId="0" applyNumberFormat="1" applyFont="1" applyBorder="1" applyAlignment="1" applyProtection="1">
      <alignment horizontal="left" vertical="center" wrapText="1"/>
    </xf>
    <xf numFmtId="49" fontId="5" fillId="0" borderId="1" xfId="0" applyNumberFormat="1" applyFont="1" applyBorder="1" applyAlignment="1" applyProtection="1">
      <alignment horizontal="left" vertical="top" wrapText="1" indent="4"/>
    </xf>
    <xf numFmtId="0" fontId="5" fillId="0" borderId="1" xfId="0" applyFont="1" applyBorder="1" applyAlignment="1" applyProtection="1">
      <alignment vertical="center" wrapText="1"/>
    </xf>
    <xf numFmtId="49" fontId="5" fillId="0" borderId="2" xfId="0" applyNumberFormat="1" applyFont="1" applyBorder="1" applyAlignment="1" applyProtection="1">
      <alignment horizontal="left" vertical="center" wrapText="1"/>
    </xf>
    <xf numFmtId="49" fontId="5" fillId="0" borderId="3" xfId="0" applyNumberFormat="1" applyFont="1" applyBorder="1" applyAlignment="1" applyProtection="1">
      <alignment horizontal="left" vertical="center" wrapText="1"/>
    </xf>
    <xf numFmtId="49" fontId="5" fillId="0" borderId="4" xfId="0" applyNumberFormat="1" applyFont="1" applyBorder="1" applyAlignment="1" applyProtection="1">
      <alignment horizontal="left" vertical="center" wrapText="1"/>
    </xf>
    <xf numFmtId="49" fontId="5" fillId="0" borderId="5" xfId="0" applyNumberFormat="1" applyFont="1" applyBorder="1" applyAlignment="1" applyProtection="1">
      <alignment horizontal="left" vertical="center" wrapText="1"/>
    </xf>
    <xf numFmtId="49" fontId="5" fillId="0" borderId="6" xfId="0" applyNumberFormat="1" applyFont="1" applyBorder="1" applyAlignment="1" applyProtection="1">
      <alignment horizontal="left" vertical="center" wrapText="1"/>
    </xf>
    <xf numFmtId="49" fontId="5" fillId="0" borderId="7" xfId="0" applyNumberFormat="1" applyFont="1" applyBorder="1" applyAlignment="1" applyProtection="1">
      <alignment horizontal="left" vertical="center" wrapText="1"/>
    </xf>
    <xf numFmtId="49" fontId="5" fillId="2" borderId="2" xfId="0" applyNumberFormat="1" applyFont="1" applyFill="1" applyBorder="1" applyAlignment="1" applyProtection="1">
      <alignment horizontal="left" vertical="center" wrapText="1"/>
    </xf>
    <xf numFmtId="49" fontId="5" fillId="2" borderId="3" xfId="0" applyNumberFormat="1" applyFont="1" applyFill="1" applyBorder="1" applyAlignment="1" applyProtection="1">
      <alignment horizontal="left" vertical="center" wrapText="1"/>
    </xf>
    <xf numFmtId="49" fontId="5" fillId="2" borderId="1" xfId="0" applyNumberFormat="1" applyFont="1" applyFill="1" applyBorder="1" applyAlignment="1" applyProtection="1">
      <alignment horizontal="center" vertical="center" wrapText="1"/>
    </xf>
    <xf numFmtId="49" fontId="6" fillId="2" borderId="1" xfId="0" applyNumberFormat="1" applyFont="1" applyFill="1" applyBorder="1" applyAlignment="1" applyProtection="1">
      <alignment horizontal="left" vertical="top" wrapText="1"/>
    </xf>
    <xf numFmtId="164" fontId="6" fillId="2" borderId="1" xfId="0" applyNumberFormat="1" applyFont="1" applyFill="1" applyBorder="1" applyAlignment="1" applyProtection="1">
      <alignment vertical="center" wrapText="1"/>
    </xf>
    <xf numFmtId="49" fontId="5" fillId="2" borderId="4" xfId="0" applyNumberFormat="1" applyFont="1" applyFill="1" applyBorder="1" applyAlignment="1" applyProtection="1">
      <alignment horizontal="left" vertical="center" wrapText="1"/>
    </xf>
    <xf numFmtId="49" fontId="5" fillId="2" borderId="5" xfId="0" applyNumberFormat="1" applyFont="1" applyFill="1" applyBorder="1" applyAlignment="1" applyProtection="1">
      <alignment horizontal="left" vertical="center" wrapText="1"/>
    </xf>
    <xf numFmtId="49" fontId="5" fillId="2" borderId="1" xfId="0" applyNumberFormat="1" applyFont="1" applyFill="1" applyBorder="1" applyAlignment="1" applyProtection="1">
      <alignment horizontal="left" vertical="top" wrapText="1"/>
    </xf>
    <xf numFmtId="164" fontId="5" fillId="2" borderId="1" xfId="0" applyNumberFormat="1" applyFont="1" applyFill="1" applyBorder="1" applyAlignment="1" applyProtection="1">
      <alignment vertical="center" wrapText="1"/>
    </xf>
    <xf numFmtId="164" fontId="5" fillId="2" borderId="1" xfId="0" applyNumberFormat="1" applyFont="1" applyFill="1" applyBorder="1" applyAlignment="1" applyProtection="1">
      <alignment horizontal="center" vertical="center" wrapText="1"/>
    </xf>
    <xf numFmtId="49" fontId="5" fillId="2" borderId="6" xfId="0" applyNumberFormat="1" applyFont="1" applyFill="1" applyBorder="1" applyAlignment="1" applyProtection="1">
      <alignment horizontal="left" vertical="center" wrapText="1"/>
    </xf>
    <xf numFmtId="49" fontId="5" fillId="2" borderId="7" xfId="0" applyNumberFormat="1" applyFont="1" applyFill="1" applyBorder="1" applyAlignment="1" applyProtection="1">
      <alignment horizontal="left" vertical="center" wrapText="1"/>
    </xf>
    <xf numFmtId="49" fontId="5" fillId="0" borderId="1" xfId="0" applyNumberFormat="1" applyFont="1" applyBorder="1" applyAlignment="1" applyProtection="1">
      <alignment horizontal="left" vertical="center" wrapText="1" indent="4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9" defaultPivotStyle="PivotStyleLight16"/>
  <colors>
    <mruColors>
      <color rgb="FFFFFF99"/>
      <color rgb="FFFFFF66"/>
      <color rgb="FF00FFFF"/>
      <color rgb="FFEEE800"/>
      <color rgb="FF3593B1"/>
      <color rgb="FF72BDD4"/>
      <color rgb="FFF74D31"/>
      <color rgb="FFAF67C5"/>
      <color rgb="FF823A98"/>
      <color rgb="FF7210A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5"/>
  <sheetViews>
    <sheetView tabSelected="1" view="pageBreakPreview" zoomScale="85" zoomScaleNormal="85" zoomScaleSheetLayoutView="85" workbookViewId="0">
      <selection activeCell="K15" sqref="K15"/>
    </sheetView>
  </sheetViews>
  <sheetFormatPr defaultRowHeight="12.75" x14ac:dyDescent="0.2"/>
  <cols>
    <col min="1" max="1" width="6.28515625" style="1" customWidth="1"/>
    <col min="2" max="2" width="18.5703125" style="1" customWidth="1"/>
    <col min="3" max="3" width="22.28515625" style="1" customWidth="1"/>
    <col min="4" max="4" width="28.7109375" style="1" customWidth="1"/>
    <col min="5" max="5" width="18.42578125" style="1" customWidth="1"/>
    <col min="6" max="6" width="18" style="1" customWidth="1"/>
    <col min="7" max="7" width="17.7109375" style="1" customWidth="1"/>
    <col min="8" max="8" width="17.42578125" style="1" customWidth="1"/>
    <col min="9" max="9" width="18.7109375" style="1" customWidth="1"/>
    <col min="10" max="10" width="14.7109375" style="1" customWidth="1"/>
    <col min="11" max="11" width="17.42578125" style="1" customWidth="1"/>
    <col min="12" max="12" width="16.140625" style="1" customWidth="1"/>
    <col min="13" max="13" width="19" style="1" customWidth="1"/>
    <col min="14" max="14" width="18" style="1" customWidth="1"/>
    <col min="15" max="15" width="17.85546875" style="1" customWidth="1"/>
    <col min="16" max="16" width="18.5703125" style="1" customWidth="1"/>
    <col min="17" max="17" width="22" style="1" customWidth="1"/>
    <col min="18" max="18" width="22.28515625" style="1" customWidth="1"/>
    <col min="19" max="16384" width="9.140625" style="1"/>
  </cols>
  <sheetData>
    <row r="1" spans="1:18" ht="14.25" x14ac:dyDescent="0.2">
      <c r="A1" s="4"/>
      <c r="B1" s="4"/>
      <c r="C1" s="4"/>
      <c r="D1" s="4"/>
      <c r="E1" s="4"/>
      <c r="F1" s="5"/>
      <c r="G1" s="5"/>
      <c r="H1" s="5" t="s">
        <v>33</v>
      </c>
      <c r="I1" s="5"/>
      <c r="J1" s="5"/>
      <c r="K1" s="5"/>
      <c r="L1" s="5"/>
      <c r="M1" s="5"/>
      <c r="N1" s="5"/>
      <c r="O1" s="5"/>
      <c r="P1" s="6" t="s">
        <v>17</v>
      </c>
      <c r="Q1" s="6"/>
    </row>
    <row r="2" spans="1:18" ht="14.25" x14ac:dyDescent="0.2">
      <c r="A2" s="4"/>
      <c r="B2" s="4"/>
      <c r="C2" s="4"/>
      <c r="D2" s="4"/>
      <c r="E2" s="4"/>
      <c r="F2" s="4"/>
      <c r="G2" s="4"/>
      <c r="H2" s="5"/>
      <c r="I2" s="5"/>
      <c r="J2" s="5"/>
      <c r="K2" s="5"/>
      <c r="L2" s="5"/>
      <c r="M2" s="5"/>
      <c r="N2" s="5"/>
      <c r="O2" s="5"/>
      <c r="P2" s="5"/>
      <c r="Q2" s="5"/>
    </row>
    <row r="3" spans="1:18" ht="14.25" x14ac:dyDescent="0.2">
      <c r="A3" s="7" t="s">
        <v>34</v>
      </c>
      <c r="B3" s="7"/>
      <c r="C3" s="7"/>
      <c r="D3" s="7"/>
      <c r="E3" s="7"/>
      <c r="F3" s="7"/>
      <c r="G3" s="7"/>
      <c r="H3" s="5"/>
      <c r="I3" s="5"/>
      <c r="J3" s="5"/>
      <c r="K3" s="5"/>
      <c r="L3" s="5"/>
      <c r="M3" s="5"/>
      <c r="N3" s="5"/>
      <c r="O3" s="5"/>
      <c r="P3" s="5"/>
      <c r="Q3" s="5"/>
    </row>
    <row r="4" spans="1:18" ht="14.25" x14ac:dyDescent="0.2">
      <c r="A4" s="4"/>
      <c r="B4" s="4"/>
      <c r="C4" s="4"/>
      <c r="D4" s="4"/>
      <c r="E4" s="4"/>
      <c r="F4" s="4"/>
      <c r="G4" s="4"/>
      <c r="H4" s="5"/>
      <c r="I4" s="5"/>
      <c r="J4" s="5"/>
      <c r="K4" s="5"/>
      <c r="L4" s="5"/>
      <c r="M4" s="5"/>
      <c r="N4" s="5"/>
      <c r="O4" s="5"/>
      <c r="P4" s="5"/>
      <c r="Q4" s="5"/>
    </row>
    <row r="5" spans="1:18" ht="14.25" x14ac:dyDescent="0.2">
      <c r="A5" s="8" t="s">
        <v>2</v>
      </c>
      <c r="B5" s="8" t="s">
        <v>3</v>
      </c>
      <c r="C5" s="8" t="s">
        <v>4</v>
      </c>
      <c r="D5" s="8" t="s">
        <v>5</v>
      </c>
      <c r="E5" s="8" t="s">
        <v>6</v>
      </c>
      <c r="F5" s="8"/>
      <c r="G5" s="9"/>
      <c r="H5" s="10"/>
      <c r="I5" s="10"/>
      <c r="J5" s="11"/>
      <c r="K5" s="11"/>
      <c r="L5" s="11"/>
      <c r="M5" s="11"/>
      <c r="N5" s="11"/>
      <c r="O5" s="11"/>
      <c r="P5" s="11"/>
      <c r="Q5" s="12"/>
    </row>
    <row r="6" spans="1:18" ht="14.25" x14ac:dyDescent="0.2">
      <c r="A6" s="8"/>
      <c r="B6" s="8"/>
      <c r="C6" s="8"/>
      <c r="D6" s="8"/>
      <c r="E6" s="13" t="s">
        <v>7</v>
      </c>
      <c r="F6" s="13" t="s">
        <v>1</v>
      </c>
      <c r="G6" s="13" t="s">
        <v>8</v>
      </c>
      <c r="H6" s="13" t="s">
        <v>23</v>
      </c>
      <c r="I6" s="13" t="s">
        <v>24</v>
      </c>
      <c r="J6" s="13" t="s">
        <v>25</v>
      </c>
      <c r="K6" s="13" t="s">
        <v>26</v>
      </c>
      <c r="L6" s="13" t="s">
        <v>27</v>
      </c>
      <c r="M6" s="13" t="s">
        <v>28</v>
      </c>
      <c r="N6" s="13" t="s">
        <v>29</v>
      </c>
      <c r="O6" s="13" t="s">
        <v>30</v>
      </c>
      <c r="P6" s="13" t="s">
        <v>31</v>
      </c>
      <c r="Q6" s="13" t="s">
        <v>32</v>
      </c>
    </row>
    <row r="7" spans="1:18" ht="14.25" x14ac:dyDescent="0.2">
      <c r="A7" s="13">
        <v>1</v>
      </c>
      <c r="B7" s="13">
        <v>2</v>
      </c>
      <c r="C7" s="13">
        <v>3</v>
      </c>
      <c r="D7" s="13">
        <v>4</v>
      </c>
      <c r="E7" s="13">
        <v>5</v>
      </c>
      <c r="F7" s="13">
        <v>8</v>
      </c>
      <c r="G7" s="13">
        <v>9</v>
      </c>
      <c r="H7" s="13">
        <v>10</v>
      </c>
      <c r="I7" s="13">
        <v>11</v>
      </c>
      <c r="J7" s="13">
        <v>12</v>
      </c>
      <c r="K7" s="13">
        <v>13</v>
      </c>
      <c r="L7" s="13">
        <v>14</v>
      </c>
      <c r="M7" s="13">
        <v>15</v>
      </c>
      <c r="N7" s="13">
        <v>16</v>
      </c>
      <c r="O7" s="13">
        <v>17</v>
      </c>
      <c r="P7" s="13">
        <v>18</v>
      </c>
      <c r="Q7" s="13">
        <v>19</v>
      </c>
    </row>
    <row r="8" spans="1:18" ht="16.5" customHeight="1" x14ac:dyDescent="0.2">
      <c r="A8" s="8" t="s">
        <v>19</v>
      </c>
      <c r="B8" s="14" t="s">
        <v>36</v>
      </c>
      <c r="C8" s="8" t="s">
        <v>21</v>
      </c>
      <c r="D8" s="15" t="s">
        <v>0</v>
      </c>
      <c r="E8" s="16">
        <f>SUM(F8:Q8)</f>
        <v>62089.906905268559</v>
      </c>
      <c r="F8" s="16">
        <f>SUM(F9:F13)</f>
        <v>572.50924999999995</v>
      </c>
      <c r="G8" s="16">
        <f t="shared" ref="G8:Q8" si="0">SUM(G9:G13)</f>
        <v>19026</v>
      </c>
      <c r="H8" s="16">
        <f t="shared" si="0"/>
        <v>18850</v>
      </c>
      <c r="I8" s="16">
        <f t="shared" si="0"/>
        <v>18850</v>
      </c>
      <c r="J8" s="16">
        <f t="shared" si="0"/>
        <v>520</v>
      </c>
      <c r="K8" s="16">
        <f t="shared" si="0"/>
        <v>540.79999999999995</v>
      </c>
      <c r="L8" s="16">
        <f t="shared" si="0"/>
        <v>562.4319999999999</v>
      </c>
      <c r="M8" s="16">
        <f t="shared" si="0"/>
        <v>584.92927999999995</v>
      </c>
      <c r="N8" s="16">
        <f t="shared" si="0"/>
        <v>608.32645119999995</v>
      </c>
      <c r="O8" s="16">
        <f t="shared" si="0"/>
        <v>632.65950924799995</v>
      </c>
      <c r="P8" s="16">
        <f t="shared" si="0"/>
        <v>657.96588961791997</v>
      </c>
      <c r="Q8" s="16">
        <f t="shared" si="0"/>
        <v>684.28452520263681</v>
      </c>
    </row>
    <row r="9" spans="1:18" ht="15" x14ac:dyDescent="0.2">
      <c r="A9" s="8"/>
      <c r="B9" s="14"/>
      <c r="C9" s="8"/>
      <c r="D9" s="17" t="s">
        <v>9</v>
      </c>
      <c r="E9" s="16">
        <f>SUM(F9:Q9)</f>
        <v>0</v>
      </c>
      <c r="F9" s="18">
        <v>0</v>
      </c>
      <c r="G9" s="18">
        <v>0</v>
      </c>
      <c r="H9" s="19">
        <f t="shared" ref="H9:Q39" si="1">(G9*4%)+G9</f>
        <v>0</v>
      </c>
      <c r="I9" s="19">
        <f t="shared" si="1"/>
        <v>0</v>
      </c>
      <c r="J9" s="19">
        <f t="shared" si="1"/>
        <v>0</v>
      </c>
      <c r="K9" s="19">
        <f t="shared" si="1"/>
        <v>0</v>
      </c>
      <c r="L9" s="19">
        <f t="shared" si="1"/>
        <v>0</v>
      </c>
      <c r="M9" s="19">
        <f t="shared" si="1"/>
        <v>0</v>
      </c>
      <c r="N9" s="19">
        <f t="shared" si="1"/>
        <v>0</v>
      </c>
      <c r="O9" s="19">
        <f t="shared" si="1"/>
        <v>0</v>
      </c>
      <c r="P9" s="19">
        <f t="shared" si="1"/>
        <v>0</v>
      </c>
      <c r="Q9" s="19">
        <f t="shared" si="1"/>
        <v>0</v>
      </c>
    </row>
    <row r="10" spans="1:18" ht="28.5" x14ac:dyDescent="0.2">
      <c r="A10" s="8"/>
      <c r="B10" s="14"/>
      <c r="C10" s="8"/>
      <c r="D10" s="17" t="s">
        <v>10</v>
      </c>
      <c r="E10" s="16">
        <f t="shared" ref="E10:E11" si="2">SUM(F10:Q10)</f>
        <v>0</v>
      </c>
      <c r="F10" s="18">
        <v>0</v>
      </c>
      <c r="G10" s="18">
        <v>0</v>
      </c>
      <c r="H10" s="19">
        <f t="shared" si="1"/>
        <v>0</v>
      </c>
      <c r="I10" s="19">
        <f t="shared" si="1"/>
        <v>0</v>
      </c>
      <c r="J10" s="19">
        <f t="shared" si="1"/>
        <v>0</v>
      </c>
      <c r="K10" s="19">
        <f t="shared" si="1"/>
        <v>0</v>
      </c>
      <c r="L10" s="19">
        <f t="shared" si="1"/>
        <v>0</v>
      </c>
      <c r="M10" s="19">
        <f t="shared" si="1"/>
        <v>0</v>
      </c>
      <c r="N10" s="19">
        <f t="shared" si="1"/>
        <v>0</v>
      </c>
      <c r="O10" s="19">
        <f t="shared" si="1"/>
        <v>0</v>
      </c>
      <c r="P10" s="19">
        <f t="shared" si="1"/>
        <v>0</v>
      </c>
      <c r="Q10" s="19">
        <f t="shared" si="1"/>
        <v>0</v>
      </c>
    </row>
    <row r="11" spans="1:18" ht="15" x14ac:dyDescent="0.2">
      <c r="A11" s="8"/>
      <c r="B11" s="14"/>
      <c r="C11" s="8"/>
      <c r="D11" s="17" t="s">
        <v>11</v>
      </c>
      <c r="E11" s="16">
        <f t="shared" si="2"/>
        <v>0</v>
      </c>
      <c r="F11" s="18">
        <v>0</v>
      </c>
      <c r="G11" s="18">
        <v>0</v>
      </c>
      <c r="H11" s="19">
        <f t="shared" si="1"/>
        <v>0</v>
      </c>
      <c r="I11" s="19">
        <f t="shared" si="1"/>
        <v>0</v>
      </c>
      <c r="J11" s="19">
        <f t="shared" si="1"/>
        <v>0</v>
      </c>
      <c r="K11" s="19">
        <f t="shared" si="1"/>
        <v>0</v>
      </c>
      <c r="L11" s="19">
        <f t="shared" si="1"/>
        <v>0</v>
      </c>
      <c r="M11" s="19">
        <f t="shared" si="1"/>
        <v>0</v>
      </c>
      <c r="N11" s="19">
        <f t="shared" si="1"/>
        <v>0</v>
      </c>
      <c r="O11" s="19">
        <f t="shared" si="1"/>
        <v>0</v>
      </c>
      <c r="P11" s="19">
        <f t="shared" si="1"/>
        <v>0</v>
      </c>
      <c r="Q11" s="19">
        <f t="shared" si="1"/>
        <v>0</v>
      </c>
    </row>
    <row r="12" spans="1:18" ht="28.5" x14ac:dyDescent="0.2">
      <c r="A12" s="8"/>
      <c r="B12" s="14"/>
      <c r="C12" s="8"/>
      <c r="D12" s="17" t="s">
        <v>18</v>
      </c>
      <c r="E12" s="16">
        <f>SUM(F12:Q12)</f>
        <v>7139.9069052685572</v>
      </c>
      <c r="F12" s="18">
        <f>500+8.33425+115+250+150-0.825-50-250-150</f>
        <v>572.50924999999995</v>
      </c>
      <c r="G12" s="18">
        <f>610+166</f>
        <v>776</v>
      </c>
      <c r="H12" s="19">
        <v>500</v>
      </c>
      <c r="I12" s="19">
        <v>500</v>
      </c>
      <c r="J12" s="19">
        <f t="shared" si="1"/>
        <v>520</v>
      </c>
      <c r="K12" s="19">
        <f t="shared" si="1"/>
        <v>540.79999999999995</v>
      </c>
      <c r="L12" s="19">
        <f t="shared" si="1"/>
        <v>562.4319999999999</v>
      </c>
      <c r="M12" s="19">
        <f t="shared" si="1"/>
        <v>584.92927999999995</v>
      </c>
      <c r="N12" s="19">
        <f t="shared" si="1"/>
        <v>608.32645119999995</v>
      </c>
      <c r="O12" s="19">
        <f t="shared" si="1"/>
        <v>632.65950924799995</v>
      </c>
      <c r="P12" s="19">
        <f t="shared" si="1"/>
        <v>657.96588961791997</v>
      </c>
      <c r="Q12" s="19">
        <f t="shared" si="1"/>
        <v>684.28452520263681</v>
      </c>
    </row>
    <row r="13" spans="1:18" ht="26.25" customHeight="1" x14ac:dyDescent="0.2">
      <c r="A13" s="8"/>
      <c r="B13" s="14"/>
      <c r="C13" s="8"/>
      <c r="D13" s="17" t="s">
        <v>12</v>
      </c>
      <c r="E13" s="16">
        <f>SUM(F13:Q13)</f>
        <v>54950</v>
      </c>
      <c r="F13" s="18">
        <f>18000-18000</f>
        <v>0</v>
      </c>
      <c r="G13" s="18">
        <v>18250</v>
      </c>
      <c r="H13" s="19">
        <v>18350</v>
      </c>
      <c r="I13" s="19">
        <v>18350</v>
      </c>
      <c r="J13" s="19"/>
      <c r="K13" s="19">
        <f t="shared" si="1"/>
        <v>0</v>
      </c>
      <c r="L13" s="19">
        <f t="shared" si="1"/>
        <v>0</v>
      </c>
      <c r="M13" s="19">
        <f t="shared" si="1"/>
        <v>0</v>
      </c>
      <c r="N13" s="19">
        <f t="shared" si="1"/>
        <v>0</v>
      </c>
      <c r="O13" s="19">
        <f t="shared" si="1"/>
        <v>0</v>
      </c>
      <c r="P13" s="19">
        <f t="shared" si="1"/>
        <v>0</v>
      </c>
      <c r="Q13" s="19">
        <f t="shared" si="1"/>
        <v>0</v>
      </c>
    </row>
    <row r="14" spans="1:18" ht="16.5" customHeight="1" x14ac:dyDescent="0.2">
      <c r="A14" s="20" t="s">
        <v>13</v>
      </c>
      <c r="B14" s="21"/>
      <c r="C14" s="22"/>
      <c r="D14" s="15" t="s">
        <v>0</v>
      </c>
      <c r="E14" s="16">
        <f>E15+E16+E17+E18+E19</f>
        <v>62089.906905268559</v>
      </c>
      <c r="F14" s="16">
        <f>F15+F16+F17+F18+F19</f>
        <v>572.50924999999995</v>
      </c>
      <c r="G14" s="16">
        <f>G15+G16+G17+G18+G19</f>
        <v>19026</v>
      </c>
      <c r="H14" s="16">
        <f t="shared" ref="H14:Q14" si="3">H15+H16+H17+H18+H19</f>
        <v>18850</v>
      </c>
      <c r="I14" s="16">
        <f t="shared" si="3"/>
        <v>18850</v>
      </c>
      <c r="J14" s="16">
        <f t="shared" si="3"/>
        <v>520</v>
      </c>
      <c r="K14" s="16">
        <f t="shared" si="3"/>
        <v>540.79999999999995</v>
      </c>
      <c r="L14" s="16">
        <f t="shared" si="3"/>
        <v>562.4319999999999</v>
      </c>
      <c r="M14" s="16">
        <f t="shared" si="3"/>
        <v>584.92927999999995</v>
      </c>
      <c r="N14" s="16">
        <f t="shared" si="3"/>
        <v>608.32645119999995</v>
      </c>
      <c r="O14" s="16">
        <f t="shared" si="3"/>
        <v>632.65950924799995</v>
      </c>
      <c r="P14" s="16">
        <f t="shared" si="3"/>
        <v>657.96588961791997</v>
      </c>
      <c r="Q14" s="16">
        <f t="shared" si="3"/>
        <v>684.28452520263681</v>
      </c>
      <c r="R14" s="2"/>
    </row>
    <row r="15" spans="1:18" ht="15" x14ac:dyDescent="0.2">
      <c r="A15" s="23"/>
      <c r="B15" s="24"/>
      <c r="C15" s="25"/>
      <c r="D15" s="15" t="s">
        <v>9</v>
      </c>
      <c r="E15" s="16">
        <f>SUM(F15:Q15)</f>
        <v>0</v>
      </c>
      <c r="F15" s="16">
        <f>F9</f>
        <v>0</v>
      </c>
      <c r="G15" s="16">
        <f t="shared" ref="G15:Q15" si="4">G9</f>
        <v>0</v>
      </c>
      <c r="H15" s="16">
        <f t="shared" si="4"/>
        <v>0</v>
      </c>
      <c r="I15" s="16">
        <f t="shared" si="4"/>
        <v>0</v>
      </c>
      <c r="J15" s="16">
        <f t="shared" si="4"/>
        <v>0</v>
      </c>
      <c r="K15" s="16">
        <f t="shared" si="4"/>
        <v>0</v>
      </c>
      <c r="L15" s="16">
        <f t="shared" si="4"/>
        <v>0</v>
      </c>
      <c r="M15" s="16">
        <f t="shared" si="4"/>
        <v>0</v>
      </c>
      <c r="N15" s="16">
        <f t="shared" si="4"/>
        <v>0</v>
      </c>
      <c r="O15" s="16">
        <f t="shared" si="4"/>
        <v>0</v>
      </c>
      <c r="P15" s="16">
        <f t="shared" si="4"/>
        <v>0</v>
      </c>
      <c r="Q15" s="16">
        <f t="shared" si="4"/>
        <v>0</v>
      </c>
      <c r="R15" s="2"/>
    </row>
    <row r="16" spans="1:18" ht="30" x14ac:dyDescent="0.2">
      <c r="A16" s="23"/>
      <c r="B16" s="24"/>
      <c r="C16" s="25"/>
      <c r="D16" s="15" t="s">
        <v>10</v>
      </c>
      <c r="E16" s="16">
        <f t="shared" ref="E16:E19" si="5">SUM(F16:Q16)</f>
        <v>0</v>
      </c>
      <c r="F16" s="16">
        <f t="shared" ref="F16:F19" si="6">F10</f>
        <v>0</v>
      </c>
      <c r="G16" s="16">
        <f t="shared" ref="G16:Q16" si="7">G10</f>
        <v>0</v>
      </c>
      <c r="H16" s="16">
        <f t="shared" si="7"/>
        <v>0</v>
      </c>
      <c r="I16" s="16">
        <f t="shared" si="7"/>
        <v>0</v>
      </c>
      <c r="J16" s="16">
        <f t="shared" si="7"/>
        <v>0</v>
      </c>
      <c r="K16" s="16">
        <f t="shared" si="7"/>
        <v>0</v>
      </c>
      <c r="L16" s="16">
        <f t="shared" si="7"/>
        <v>0</v>
      </c>
      <c r="M16" s="16">
        <f t="shared" si="7"/>
        <v>0</v>
      </c>
      <c r="N16" s="16">
        <f t="shared" si="7"/>
        <v>0</v>
      </c>
      <c r="O16" s="16">
        <f t="shared" si="7"/>
        <v>0</v>
      </c>
      <c r="P16" s="16">
        <f t="shared" si="7"/>
        <v>0</v>
      </c>
      <c r="Q16" s="16">
        <f t="shared" si="7"/>
        <v>0</v>
      </c>
      <c r="R16" s="2"/>
    </row>
    <row r="17" spans="1:18" ht="15" x14ac:dyDescent="0.2">
      <c r="A17" s="23"/>
      <c r="B17" s="24"/>
      <c r="C17" s="25"/>
      <c r="D17" s="15" t="s">
        <v>11</v>
      </c>
      <c r="E17" s="16">
        <f t="shared" si="5"/>
        <v>0</v>
      </c>
      <c r="F17" s="16">
        <f t="shared" si="6"/>
        <v>0</v>
      </c>
      <c r="G17" s="16">
        <f t="shared" ref="G17:Q17" si="8">G11</f>
        <v>0</v>
      </c>
      <c r="H17" s="16">
        <f t="shared" si="8"/>
        <v>0</v>
      </c>
      <c r="I17" s="16">
        <f t="shared" si="8"/>
        <v>0</v>
      </c>
      <c r="J17" s="16">
        <f t="shared" si="8"/>
        <v>0</v>
      </c>
      <c r="K17" s="16">
        <f t="shared" si="8"/>
        <v>0</v>
      </c>
      <c r="L17" s="16">
        <f t="shared" si="8"/>
        <v>0</v>
      </c>
      <c r="M17" s="16">
        <f t="shared" si="8"/>
        <v>0</v>
      </c>
      <c r="N17" s="16">
        <f t="shared" si="8"/>
        <v>0</v>
      </c>
      <c r="O17" s="16">
        <f t="shared" si="8"/>
        <v>0</v>
      </c>
      <c r="P17" s="16">
        <f t="shared" si="8"/>
        <v>0</v>
      </c>
      <c r="Q17" s="16">
        <f t="shared" si="8"/>
        <v>0</v>
      </c>
      <c r="R17" s="2"/>
    </row>
    <row r="18" spans="1:18" ht="30" x14ac:dyDescent="0.2">
      <c r="A18" s="23"/>
      <c r="B18" s="24"/>
      <c r="C18" s="25"/>
      <c r="D18" s="15" t="s">
        <v>18</v>
      </c>
      <c r="E18" s="16">
        <f t="shared" si="5"/>
        <v>7139.9069052685572</v>
      </c>
      <c r="F18" s="16">
        <f t="shared" si="6"/>
        <v>572.50924999999995</v>
      </c>
      <c r="G18" s="16">
        <f t="shared" ref="G18:Q18" si="9">G12</f>
        <v>776</v>
      </c>
      <c r="H18" s="16">
        <f t="shared" si="9"/>
        <v>500</v>
      </c>
      <c r="I18" s="16">
        <f t="shared" si="9"/>
        <v>500</v>
      </c>
      <c r="J18" s="16">
        <f t="shared" si="9"/>
        <v>520</v>
      </c>
      <c r="K18" s="16">
        <f t="shared" si="9"/>
        <v>540.79999999999995</v>
      </c>
      <c r="L18" s="16">
        <f t="shared" si="9"/>
        <v>562.4319999999999</v>
      </c>
      <c r="M18" s="16">
        <f t="shared" si="9"/>
        <v>584.92927999999995</v>
      </c>
      <c r="N18" s="16">
        <f t="shared" si="9"/>
        <v>608.32645119999995</v>
      </c>
      <c r="O18" s="16">
        <f t="shared" si="9"/>
        <v>632.65950924799995</v>
      </c>
      <c r="P18" s="16">
        <f t="shared" si="9"/>
        <v>657.96588961791997</v>
      </c>
      <c r="Q18" s="16">
        <f t="shared" si="9"/>
        <v>684.28452520263681</v>
      </c>
      <c r="R18" s="2"/>
    </row>
    <row r="19" spans="1:18" ht="15" x14ac:dyDescent="0.2">
      <c r="A19" s="26"/>
      <c r="B19" s="27"/>
      <c r="C19" s="28"/>
      <c r="D19" s="15" t="s">
        <v>12</v>
      </c>
      <c r="E19" s="16">
        <f t="shared" si="5"/>
        <v>54950</v>
      </c>
      <c r="F19" s="16">
        <f t="shared" si="6"/>
        <v>0</v>
      </c>
      <c r="G19" s="16">
        <f t="shared" ref="G19:Q19" si="10">G13</f>
        <v>18250</v>
      </c>
      <c r="H19" s="16">
        <f t="shared" si="10"/>
        <v>18350</v>
      </c>
      <c r="I19" s="16">
        <f t="shared" si="10"/>
        <v>18350</v>
      </c>
      <c r="J19" s="16">
        <f t="shared" si="10"/>
        <v>0</v>
      </c>
      <c r="K19" s="16">
        <f t="shared" si="10"/>
        <v>0</v>
      </c>
      <c r="L19" s="16">
        <f t="shared" si="10"/>
        <v>0</v>
      </c>
      <c r="M19" s="16">
        <f t="shared" si="10"/>
        <v>0</v>
      </c>
      <c r="N19" s="16">
        <f t="shared" si="10"/>
        <v>0</v>
      </c>
      <c r="O19" s="16">
        <f t="shared" si="10"/>
        <v>0</v>
      </c>
      <c r="P19" s="16">
        <f t="shared" si="10"/>
        <v>0</v>
      </c>
      <c r="Q19" s="16">
        <f t="shared" si="10"/>
        <v>0</v>
      </c>
      <c r="R19" s="2"/>
    </row>
    <row r="20" spans="1:18" ht="16.5" customHeight="1" x14ac:dyDescent="0.2">
      <c r="A20" s="29" t="s">
        <v>14</v>
      </c>
      <c r="B20" s="29"/>
      <c r="C20" s="30"/>
      <c r="D20" s="30"/>
      <c r="E20" s="16"/>
      <c r="F20" s="16"/>
      <c r="G20" s="16"/>
      <c r="H20" s="19">
        <f t="shared" si="1"/>
        <v>0</v>
      </c>
      <c r="I20" s="19">
        <f t="shared" si="1"/>
        <v>0</v>
      </c>
      <c r="J20" s="19">
        <f t="shared" si="1"/>
        <v>0</v>
      </c>
      <c r="K20" s="19">
        <f t="shared" si="1"/>
        <v>0</v>
      </c>
      <c r="L20" s="19">
        <f t="shared" si="1"/>
        <v>0</v>
      </c>
      <c r="M20" s="19">
        <f t="shared" si="1"/>
        <v>0</v>
      </c>
      <c r="N20" s="19">
        <f t="shared" si="1"/>
        <v>0</v>
      </c>
      <c r="O20" s="19">
        <f t="shared" si="1"/>
        <v>0</v>
      </c>
      <c r="P20" s="19">
        <f t="shared" si="1"/>
        <v>0</v>
      </c>
      <c r="Q20" s="19">
        <f t="shared" si="1"/>
        <v>0</v>
      </c>
      <c r="R20" s="2"/>
    </row>
    <row r="21" spans="1:18" ht="16.5" customHeight="1" x14ac:dyDescent="0.2">
      <c r="A21" s="31" t="s">
        <v>15</v>
      </c>
      <c r="B21" s="32"/>
      <c r="C21" s="8"/>
      <c r="D21" s="15" t="s">
        <v>0</v>
      </c>
      <c r="E21" s="16">
        <f>SUM(F21:G21)</f>
        <v>0</v>
      </c>
      <c r="F21" s="16">
        <f t="shared" ref="F21:G21" si="11">F22+F23+F24+F25+F26</f>
        <v>0</v>
      </c>
      <c r="G21" s="16">
        <f t="shared" si="11"/>
        <v>0</v>
      </c>
      <c r="H21" s="19">
        <f t="shared" si="1"/>
        <v>0</v>
      </c>
      <c r="I21" s="19">
        <f t="shared" si="1"/>
        <v>0</v>
      </c>
      <c r="J21" s="19">
        <f t="shared" si="1"/>
        <v>0</v>
      </c>
      <c r="K21" s="19">
        <f t="shared" si="1"/>
        <v>0</v>
      </c>
      <c r="L21" s="19">
        <f t="shared" si="1"/>
        <v>0</v>
      </c>
      <c r="M21" s="19">
        <f t="shared" si="1"/>
        <v>0</v>
      </c>
      <c r="N21" s="19">
        <f t="shared" si="1"/>
        <v>0</v>
      </c>
      <c r="O21" s="19">
        <f t="shared" si="1"/>
        <v>0</v>
      </c>
      <c r="P21" s="19">
        <f t="shared" si="1"/>
        <v>0</v>
      </c>
      <c r="Q21" s="19">
        <f t="shared" si="1"/>
        <v>0</v>
      </c>
      <c r="R21" s="2"/>
    </row>
    <row r="22" spans="1:18" ht="15" x14ac:dyDescent="0.2">
      <c r="A22" s="33"/>
      <c r="B22" s="34"/>
      <c r="C22" s="8"/>
      <c r="D22" s="17" t="s">
        <v>22</v>
      </c>
      <c r="E22" s="16">
        <f t="shared" ref="E22:E26" si="12">SUM(F22:Q22)</f>
        <v>0</v>
      </c>
      <c r="F22" s="16"/>
      <c r="G22" s="16"/>
      <c r="H22" s="19">
        <f t="shared" si="1"/>
        <v>0</v>
      </c>
      <c r="I22" s="19">
        <f t="shared" si="1"/>
        <v>0</v>
      </c>
      <c r="J22" s="19">
        <f t="shared" si="1"/>
        <v>0</v>
      </c>
      <c r="K22" s="19">
        <f t="shared" si="1"/>
        <v>0</v>
      </c>
      <c r="L22" s="19">
        <f t="shared" si="1"/>
        <v>0</v>
      </c>
      <c r="M22" s="19">
        <f t="shared" si="1"/>
        <v>0</v>
      </c>
      <c r="N22" s="19">
        <f t="shared" si="1"/>
        <v>0</v>
      </c>
      <c r="O22" s="19">
        <f t="shared" si="1"/>
        <v>0</v>
      </c>
      <c r="P22" s="19">
        <f t="shared" si="1"/>
        <v>0</v>
      </c>
      <c r="Q22" s="19">
        <f t="shared" si="1"/>
        <v>0</v>
      </c>
      <c r="R22" s="2"/>
    </row>
    <row r="23" spans="1:18" ht="28.5" x14ac:dyDescent="0.2">
      <c r="A23" s="33"/>
      <c r="B23" s="34"/>
      <c r="C23" s="8"/>
      <c r="D23" s="17" t="s">
        <v>10</v>
      </c>
      <c r="E23" s="16">
        <f t="shared" si="12"/>
        <v>0</v>
      </c>
      <c r="F23" s="16">
        <v>0</v>
      </c>
      <c r="G23" s="16">
        <v>0</v>
      </c>
      <c r="H23" s="19">
        <f t="shared" si="1"/>
        <v>0</v>
      </c>
      <c r="I23" s="19">
        <f t="shared" si="1"/>
        <v>0</v>
      </c>
      <c r="J23" s="19">
        <f t="shared" si="1"/>
        <v>0</v>
      </c>
      <c r="K23" s="19">
        <f t="shared" si="1"/>
        <v>0</v>
      </c>
      <c r="L23" s="19">
        <f t="shared" si="1"/>
        <v>0</v>
      </c>
      <c r="M23" s="19">
        <f t="shared" si="1"/>
        <v>0</v>
      </c>
      <c r="N23" s="19">
        <f t="shared" si="1"/>
        <v>0</v>
      </c>
      <c r="O23" s="19">
        <f t="shared" si="1"/>
        <v>0</v>
      </c>
      <c r="P23" s="19">
        <f t="shared" si="1"/>
        <v>0</v>
      </c>
      <c r="Q23" s="19">
        <f t="shared" si="1"/>
        <v>0</v>
      </c>
      <c r="R23" s="2"/>
    </row>
    <row r="24" spans="1:18" ht="15" x14ac:dyDescent="0.2">
      <c r="A24" s="33"/>
      <c r="B24" s="34"/>
      <c r="C24" s="8"/>
      <c r="D24" s="17" t="s">
        <v>11</v>
      </c>
      <c r="E24" s="16">
        <f t="shared" si="12"/>
        <v>0</v>
      </c>
      <c r="F24" s="16">
        <v>0</v>
      </c>
      <c r="G24" s="16">
        <v>0</v>
      </c>
      <c r="H24" s="19">
        <f t="shared" si="1"/>
        <v>0</v>
      </c>
      <c r="I24" s="19">
        <f t="shared" si="1"/>
        <v>0</v>
      </c>
      <c r="J24" s="19">
        <f t="shared" si="1"/>
        <v>0</v>
      </c>
      <c r="K24" s="19">
        <f t="shared" si="1"/>
        <v>0</v>
      </c>
      <c r="L24" s="19">
        <f t="shared" si="1"/>
        <v>0</v>
      </c>
      <c r="M24" s="19">
        <f t="shared" si="1"/>
        <v>0</v>
      </c>
      <c r="N24" s="19">
        <f t="shared" si="1"/>
        <v>0</v>
      </c>
      <c r="O24" s="19">
        <f t="shared" si="1"/>
        <v>0</v>
      </c>
      <c r="P24" s="19">
        <f t="shared" si="1"/>
        <v>0</v>
      </c>
      <c r="Q24" s="19">
        <f t="shared" si="1"/>
        <v>0</v>
      </c>
      <c r="R24" s="2"/>
    </row>
    <row r="25" spans="1:18" ht="28.5" x14ac:dyDescent="0.2">
      <c r="A25" s="33"/>
      <c r="B25" s="34"/>
      <c r="C25" s="8"/>
      <c r="D25" s="17" t="s">
        <v>18</v>
      </c>
      <c r="E25" s="16">
        <f t="shared" si="12"/>
        <v>0</v>
      </c>
      <c r="F25" s="16">
        <v>0</v>
      </c>
      <c r="G25" s="16">
        <v>0</v>
      </c>
      <c r="H25" s="19">
        <f t="shared" si="1"/>
        <v>0</v>
      </c>
      <c r="I25" s="19">
        <f t="shared" si="1"/>
        <v>0</v>
      </c>
      <c r="J25" s="19">
        <f t="shared" si="1"/>
        <v>0</v>
      </c>
      <c r="K25" s="19">
        <f t="shared" si="1"/>
        <v>0</v>
      </c>
      <c r="L25" s="19">
        <f t="shared" si="1"/>
        <v>0</v>
      </c>
      <c r="M25" s="19">
        <f t="shared" si="1"/>
        <v>0</v>
      </c>
      <c r="N25" s="19">
        <f t="shared" si="1"/>
        <v>0</v>
      </c>
      <c r="O25" s="19">
        <f t="shared" si="1"/>
        <v>0</v>
      </c>
      <c r="P25" s="19">
        <f t="shared" si="1"/>
        <v>0</v>
      </c>
      <c r="Q25" s="19">
        <f t="shared" si="1"/>
        <v>0</v>
      </c>
      <c r="R25" s="2"/>
    </row>
    <row r="26" spans="1:18" ht="15" x14ac:dyDescent="0.2">
      <c r="A26" s="35"/>
      <c r="B26" s="36"/>
      <c r="C26" s="8"/>
      <c r="D26" s="17" t="s">
        <v>12</v>
      </c>
      <c r="E26" s="16">
        <f t="shared" si="12"/>
        <v>0</v>
      </c>
      <c r="F26" s="16">
        <v>0</v>
      </c>
      <c r="G26" s="16">
        <v>0</v>
      </c>
      <c r="H26" s="19">
        <f t="shared" si="1"/>
        <v>0</v>
      </c>
      <c r="I26" s="19">
        <f t="shared" si="1"/>
        <v>0</v>
      </c>
      <c r="J26" s="19">
        <f t="shared" si="1"/>
        <v>0</v>
      </c>
      <c r="K26" s="19">
        <f t="shared" si="1"/>
        <v>0</v>
      </c>
      <c r="L26" s="19">
        <f t="shared" si="1"/>
        <v>0</v>
      </c>
      <c r="M26" s="19">
        <f t="shared" si="1"/>
        <v>0</v>
      </c>
      <c r="N26" s="19">
        <f t="shared" ref="I26:Q39" si="13">(M26*4%)+M26</f>
        <v>0</v>
      </c>
      <c r="O26" s="19">
        <f t="shared" si="13"/>
        <v>0</v>
      </c>
      <c r="P26" s="19">
        <f t="shared" si="13"/>
        <v>0</v>
      </c>
      <c r="Q26" s="19">
        <f t="shared" si="13"/>
        <v>0</v>
      </c>
      <c r="R26" s="2"/>
    </row>
    <row r="27" spans="1:18" s="3" customFormat="1" ht="16.5" customHeight="1" x14ac:dyDescent="0.2">
      <c r="A27" s="37" t="s">
        <v>16</v>
      </c>
      <c r="B27" s="38"/>
      <c r="C27" s="39"/>
      <c r="D27" s="40" t="s">
        <v>0</v>
      </c>
      <c r="E27" s="41">
        <f>SUM(E28:E32)</f>
        <v>62089.906905268559</v>
      </c>
      <c r="F27" s="41">
        <f t="shared" ref="F27:Q27" si="14">SUM(F28:F32)</f>
        <v>572.50924999999995</v>
      </c>
      <c r="G27" s="41">
        <f t="shared" si="14"/>
        <v>19026</v>
      </c>
      <c r="H27" s="41">
        <f t="shared" si="14"/>
        <v>18850</v>
      </c>
      <c r="I27" s="41">
        <f t="shared" si="14"/>
        <v>18850</v>
      </c>
      <c r="J27" s="41">
        <f t="shared" si="14"/>
        <v>520</v>
      </c>
      <c r="K27" s="41">
        <f t="shared" si="14"/>
        <v>540.79999999999995</v>
      </c>
      <c r="L27" s="41">
        <f t="shared" si="14"/>
        <v>562.4319999999999</v>
      </c>
      <c r="M27" s="41">
        <f t="shared" si="14"/>
        <v>584.92927999999995</v>
      </c>
      <c r="N27" s="41">
        <f t="shared" si="14"/>
        <v>608.32645119999995</v>
      </c>
      <c r="O27" s="41">
        <f t="shared" si="14"/>
        <v>632.65950924799995</v>
      </c>
      <c r="P27" s="41">
        <f t="shared" si="14"/>
        <v>657.96588961791997</v>
      </c>
      <c r="Q27" s="41">
        <f t="shared" si="14"/>
        <v>684.28452520263681</v>
      </c>
    </row>
    <row r="28" spans="1:18" s="3" customFormat="1" ht="14.25" x14ac:dyDescent="0.2">
      <c r="A28" s="42"/>
      <c r="B28" s="43"/>
      <c r="C28" s="39"/>
      <c r="D28" s="44" t="s">
        <v>22</v>
      </c>
      <c r="E28" s="45">
        <f t="shared" ref="E28:E32" si="15">SUM(F28:Q28)</f>
        <v>0</v>
      </c>
      <c r="F28" s="45">
        <f>F15</f>
        <v>0</v>
      </c>
      <c r="G28" s="45">
        <f t="shared" ref="G28:Q28" si="16">G15</f>
        <v>0</v>
      </c>
      <c r="H28" s="45">
        <f t="shared" si="16"/>
        <v>0</v>
      </c>
      <c r="I28" s="45">
        <f t="shared" si="16"/>
        <v>0</v>
      </c>
      <c r="J28" s="45">
        <f t="shared" si="16"/>
        <v>0</v>
      </c>
      <c r="K28" s="45">
        <f t="shared" si="16"/>
        <v>0</v>
      </c>
      <c r="L28" s="45">
        <f t="shared" si="16"/>
        <v>0</v>
      </c>
      <c r="M28" s="45">
        <f t="shared" si="16"/>
        <v>0</v>
      </c>
      <c r="N28" s="45">
        <f t="shared" si="16"/>
        <v>0</v>
      </c>
      <c r="O28" s="45">
        <f t="shared" si="16"/>
        <v>0</v>
      </c>
      <c r="P28" s="45">
        <f t="shared" si="16"/>
        <v>0</v>
      </c>
      <c r="Q28" s="45">
        <f t="shared" si="16"/>
        <v>0</v>
      </c>
    </row>
    <row r="29" spans="1:18" s="3" customFormat="1" ht="28.5" x14ac:dyDescent="0.2">
      <c r="A29" s="42"/>
      <c r="B29" s="43"/>
      <c r="C29" s="39"/>
      <c r="D29" s="44" t="s">
        <v>10</v>
      </c>
      <c r="E29" s="45">
        <f t="shared" si="15"/>
        <v>0</v>
      </c>
      <c r="F29" s="45">
        <f t="shared" ref="F29:Q29" si="17">F16</f>
        <v>0</v>
      </c>
      <c r="G29" s="45">
        <f t="shared" si="17"/>
        <v>0</v>
      </c>
      <c r="H29" s="45">
        <f t="shared" si="17"/>
        <v>0</v>
      </c>
      <c r="I29" s="45">
        <f t="shared" si="17"/>
        <v>0</v>
      </c>
      <c r="J29" s="45">
        <f t="shared" si="17"/>
        <v>0</v>
      </c>
      <c r="K29" s="45">
        <f t="shared" si="17"/>
        <v>0</v>
      </c>
      <c r="L29" s="45">
        <f t="shared" si="17"/>
        <v>0</v>
      </c>
      <c r="M29" s="45">
        <f t="shared" si="17"/>
        <v>0</v>
      </c>
      <c r="N29" s="45">
        <f t="shared" si="17"/>
        <v>0</v>
      </c>
      <c r="O29" s="45">
        <f t="shared" si="17"/>
        <v>0</v>
      </c>
      <c r="P29" s="45">
        <f t="shared" si="17"/>
        <v>0</v>
      </c>
      <c r="Q29" s="45">
        <f t="shared" si="17"/>
        <v>0</v>
      </c>
    </row>
    <row r="30" spans="1:18" s="3" customFormat="1" ht="14.25" x14ac:dyDescent="0.2">
      <c r="A30" s="42"/>
      <c r="B30" s="43"/>
      <c r="C30" s="39"/>
      <c r="D30" s="44" t="s">
        <v>11</v>
      </c>
      <c r="E30" s="45">
        <f t="shared" si="15"/>
        <v>0</v>
      </c>
      <c r="F30" s="45">
        <f t="shared" ref="F30:Q30" si="18">F17</f>
        <v>0</v>
      </c>
      <c r="G30" s="45">
        <f t="shared" si="18"/>
        <v>0</v>
      </c>
      <c r="H30" s="45">
        <f t="shared" si="18"/>
        <v>0</v>
      </c>
      <c r="I30" s="45">
        <f t="shared" si="18"/>
        <v>0</v>
      </c>
      <c r="J30" s="45">
        <f t="shared" si="18"/>
        <v>0</v>
      </c>
      <c r="K30" s="45">
        <f t="shared" si="18"/>
        <v>0</v>
      </c>
      <c r="L30" s="45">
        <f t="shared" si="18"/>
        <v>0</v>
      </c>
      <c r="M30" s="45">
        <f t="shared" si="18"/>
        <v>0</v>
      </c>
      <c r="N30" s="45">
        <f t="shared" si="18"/>
        <v>0</v>
      </c>
      <c r="O30" s="45">
        <f t="shared" si="18"/>
        <v>0</v>
      </c>
      <c r="P30" s="45">
        <f t="shared" si="18"/>
        <v>0</v>
      </c>
      <c r="Q30" s="45">
        <f t="shared" si="18"/>
        <v>0</v>
      </c>
    </row>
    <row r="31" spans="1:18" s="3" customFormat="1" ht="28.5" x14ac:dyDescent="0.2">
      <c r="A31" s="42"/>
      <c r="B31" s="43"/>
      <c r="C31" s="39"/>
      <c r="D31" s="44" t="s">
        <v>18</v>
      </c>
      <c r="E31" s="46">
        <f t="shared" si="15"/>
        <v>7139.9069052685572</v>
      </c>
      <c r="F31" s="45">
        <f t="shared" ref="F31:Q31" si="19">F18</f>
        <v>572.50924999999995</v>
      </c>
      <c r="G31" s="45">
        <f t="shared" si="19"/>
        <v>776</v>
      </c>
      <c r="H31" s="45">
        <f t="shared" si="19"/>
        <v>500</v>
      </c>
      <c r="I31" s="45">
        <f t="shared" si="19"/>
        <v>500</v>
      </c>
      <c r="J31" s="45">
        <f t="shared" si="19"/>
        <v>520</v>
      </c>
      <c r="K31" s="45">
        <f t="shared" si="19"/>
        <v>540.79999999999995</v>
      </c>
      <c r="L31" s="45">
        <f t="shared" si="19"/>
        <v>562.4319999999999</v>
      </c>
      <c r="M31" s="45">
        <f t="shared" si="19"/>
        <v>584.92927999999995</v>
      </c>
      <c r="N31" s="45">
        <f t="shared" si="19"/>
        <v>608.32645119999995</v>
      </c>
      <c r="O31" s="45">
        <f t="shared" si="19"/>
        <v>632.65950924799995</v>
      </c>
      <c r="P31" s="45">
        <f t="shared" si="19"/>
        <v>657.96588961791997</v>
      </c>
      <c r="Q31" s="45">
        <f t="shared" si="19"/>
        <v>684.28452520263681</v>
      </c>
    </row>
    <row r="32" spans="1:18" s="3" customFormat="1" ht="14.25" x14ac:dyDescent="0.2">
      <c r="A32" s="47"/>
      <c r="B32" s="48"/>
      <c r="C32" s="39"/>
      <c r="D32" s="44" t="s">
        <v>12</v>
      </c>
      <c r="E32" s="45">
        <f t="shared" si="15"/>
        <v>54950</v>
      </c>
      <c r="F32" s="45">
        <f>F19</f>
        <v>0</v>
      </c>
      <c r="G32" s="45">
        <f t="shared" ref="G32:Q32" si="20">G19</f>
        <v>18250</v>
      </c>
      <c r="H32" s="45">
        <f t="shared" si="20"/>
        <v>18350</v>
      </c>
      <c r="I32" s="45">
        <f t="shared" si="20"/>
        <v>18350</v>
      </c>
      <c r="J32" s="45">
        <f t="shared" si="20"/>
        <v>0</v>
      </c>
      <c r="K32" s="45">
        <f t="shared" si="20"/>
        <v>0</v>
      </c>
      <c r="L32" s="45">
        <f t="shared" si="20"/>
        <v>0</v>
      </c>
      <c r="M32" s="45">
        <f t="shared" si="20"/>
        <v>0</v>
      </c>
      <c r="N32" s="45">
        <f t="shared" si="20"/>
        <v>0</v>
      </c>
      <c r="O32" s="45">
        <f t="shared" si="20"/>
        <v>0</v>
      </c>
      <c r="P32" s="45">
        <f t="shared" si="20"/>
        <v>0</v>
      </c>
      <c r="Q32" s="45">
        <f t="shared" si="20"/>
        <v>0</v>
      </c>
    </row>
    <row r="33" spans="1:17" ht="16.5" customHeight="1" x14ac:dyDescent="0.2">
      <c r="A33" s="49" t="s">
        <v>14</v>
      </c>
      <c r="B33" s="49"/>
      <c r="C33" s="30"/>
      <c r="D33" s="30"/>
      <c r="E33" s="16"/>
      <c r="F33" s="16"/>
      <c r="G33" s="16"/>
      <c r="H33" s="19">
        <f t="shared" si="1"/>
        <v>0</v>
      </c>
      <c r="I33" s="19">
        <f t="shared" si="13"/>
        <v>0</v>
      </c>
      <c r="J33" s="19">
        <f t="shared" si="13"/>
        <v>0</v>
      </c>
      <c r="K33" s="19">
        <f t="shared" si="13"/>
        <v>0</v>
      </c>
      <c r="L33" s="19">
        <f t="shared" si="13"/>
        <v>0</v>
      </c>
      <c r="M33" s="19">
        <f t="shared" si="13"/>
        <v>0</v>
      </c>
      <c r="N33" s="19">
        <f t="shared" si="13"/>
        <v>0</v>
      </c>
      <c r="O33" s="19">
        <f t="shared" si="13"/>
        <v>0</v>
      </c>
      <c r="P33" s="19">
        <f t="shared" si="13"/>
        <v>0</v>
      </c>
      <c r="Q33" s="19">
        <f t="shared" si="13"/>
        <v>0</v>
      </c>
    </row>
    <row r="34" spans="1:17" ht="16.5" customHeight="1" x14ac:dyDescent="0.2">
      <c r="A34" s="31" t="s">
        <v>35</v>
      </c>
      <c r="B34" s="32"/>
      <c r="C34" s="8"/>
      <c r="D34" s="17" t="s">
        <v>0</v>
      </c>
      <c r="E34" s="16">
        <f t="shared" ref="E34:E39" si="21">SUM(F34:G34)</f>
        <v>0</v>
      </c>
      <c r="F34" s="16">
        <f t="shared" ref="F34:G34" si="22">F35+F36+F37+F38+F39</f>
        <v>0</v>
      </c>
      <c r="G34" s="16">
        <f t="shared" si="22"/>
        <v>0</v>
      </c>
      <c r="H34" s="19">
        <f t="shared" si="1"/>
        <v>0</v>
      </c>
      <c r="I34" s="19">
        <f t="shared" si="13"/>
        <v>0</v>
      </c>
      <c r="J34" s="19">
        <f t="shared" si="13"/>
        <v>0</v>
      </c>
      <c r="K34" s="19">
        <f t="shared" si="13"/>
        <v>0</v>
      </c>
      <c r="L34" s="19">
        <f t="shared" si="13"/>
        <v>0</v>
      </c>
      <c r="M34" s="19">
        <f t="shared" si="13"/>
        <v>0</v>
      </c>
      <c r="N34" s="19">
        <f t="shared" si="13"/>
        <v>0</v>
      </c>
      <c r="O34" s="19">
        <f t="shared" si="13"/>
        <v>0</v>
      </c>
      <c r="P34" s="19">
        <f t="shared" si="13"/>
        <v>0</v>
      </c>
      <c r="Q34" s="19">
        <f t="shared" si="13"/>
        <v>0</v>
      </c>
    </row>
    <row r="35" spans="1:17" ht="15" x14ac:dyDescent="0.2">
      <c r="A35" s="33"/>
      <c r="B35" s="34"/>
      <c r="C35" s="8"/>
      <c r="D35" s="17" t="s">
        <v>9</v>
      </c>
      <c r="E35" s="16">
        <f>SUM(F35:G35)</f>
        <v>0</v>
      </c>
      <c r="F35" s="16"/>
      <c r="G35" s="16"/>
      <c r="H35" s="19">
        <f t="shared" si="1"/>
        <v>0</v>
      </c>
      <c r="I35" s="19">
        <f t="shared" si="13"/>
        <v>0</v>
      </c>
      <c r="J35" s="19">
        <f t="shared" si="13"/>
        <v>0</v>
      </c>
      <c r="K35" s="19">
        <f t="shared" si="13"/>
        <v>0</v>
      </c>
      <c r="L35" s="19">
        <f t="shared" si="13"/>
        <v>0</v>
      </c>
      <c r="M35" s="19">
        <f t="shared" si="13"/>
        <v>0</v>
      </c>
      <c r="N35" s="19">
        <f t="shared" si="13"/>
        <v>0</v>
      </c>
      <c r="O35" s="19">
        <f t="shared" si="13"/>
        <v>0</v>
      </c>
      <c r="P35" s="19">
        <f t="shared" si="13"/>
        <v>0</v>
      </c>
      <c r="Q35" s="19">
        <f t="shared" si="13"/>
        <v>0</v>
      </c>
    </row>
    <row r="36" spans="1:17" ht="28.5" x14ac:dyDescent="0.2">
      <c r="A36" s="33"/>
      <c r="B36" s="34"/>
      <c r="C36" s="8"/>
      <c r="D36" s="17" t="s">
        <v>10</v>
      </c>
      <c r="E36" s="16">
        <f t="shared" si="21"/>
        <v>0</v>
      </c>
      <c r="F36" s="16">
        <v>0</v>
      </c>
      <c r="G36" s="16">
        <v>0</v>
      </c>
      <c r="H36" s="19">
        <f t="shared" si="1"/>
        <v>0</v>
      </c>
      <c r="I36" s="19">
        <f t="shared" si="13"/>
        <v>0</v>
      </c>
      <c r="J36" s="19">
        <f t="shared" si="13"/>
        <v>0</v>
      </c>
      <c r="K36" s="19">
        <f t="shared" si="13"/>
        <v>0</v>
      </c>
      <c r="L36" s="19">
        <f t="shared" si="13"/>
        <v>0</v>
      </c>
      <c r="M36" s="19">
        <f t="shared" si="13"/>
        <v>0</v>
      </c>
      <c r="N36" s="19">
        <f t="shared" si="13"/>
        <v>0</v>
      </c>
      <c r="O36" s="19">
        <f t="shared" si="13"/>
        <v>0</v>
      </c>
      <c r="P36" s="19">
        <f t="shared" si="13"/>
        <v>0</v>
      </c>
      <c r="Q36" s="19">
        <f t="shared" si="13"/>
        <v>0</v>
      </c>
    </row>
    <row r="37" spans="1:17" ht="15" x14ac:dyDescent="0.2">
      <c r="A37" s="33"/>
      <c r="B37" s="34"/>
      <c r="C37" s="8"/>
      <c r="D37" s="17" t="s">
        <v>11</v>
      </c>
      <c r="E37" s="16">
        <f t="shared" si="21"/>
        <v>0</v>
      </c>
      <c r="F37" s="16">
        <v>0</v>
      </c>
      <c r="G37" s="16">
        <v>0</v>
      </c>
      <c r="H37" s="19">
        <f t="shared" si="1"/>
        <v>0</v>
      </c>
      <c r="I37" s="19">
        <f t="shared" si="13"/>
        <v>0</v>
      </c>
      <c r="J37" s="19">
        <f t="shared" si="13"/>
        <v>0</v>
      </c>
      <c r="K37" s="19">
        <f t="shared" si="13"/>
        <v>0</v>
      </c>
      <c r="L37" s="19">
        <f t="shared" si="13"/>
        <v>0</v>
      </c>
      <c r="M37" s="19">
        <f t="shared" si="13"/>
        <v>0</v>
      </c>
      <c r="N37" s="19">
        <f t="shared" si="13"/>
        <v>0</v>
      </c>
      <c r="O37" s="19">
        <f t="shared" si="13"/>
        <v>0</v>
      </c>
      <c r="P37" s="19">
        <f t="shared" si="13"/>
        <v>0</v>
      </c>
      <c r="Q37" s="19">
        <f t="shared" si="13"/>
        <v>0</v>
      </c>
    </row>
    <row r="38" spans="1:17" ht="28.5" x14ac:dyDescent="0.2">
      <c r="A38" s="33"/>
      <c r="B38" s="34"/>
      <c r="C38" s="8"/>
      <c r="D38" s="17" t="s">
        <v>18</v>
      </c>
      <c r="E38" s="16">
        <f t="shared" si="21"/>
        <v>0</v>
      </c>
      <c r="F38" s="16">
        <v>0</v>
      </c>
      <c r="G38" s="16">
        <v>0</v>
      </c>
      <c r="H38" s="19">
        <f t="shared" si="1"/>
        <v>0</v>
      </c>
      <c r="I38" s="19">
        <f t="shared" si="13"/>
        <v>0</v>
      </c>
      <c r="J38" s="19">
        <f t="shared" si="13"/>
        <v>0</v>
      </c>
      <c r="K38" s="19">
        <f t="shared" si="13"/>
        <v>0</v>
      </c>
      <c r="L38" s="19">
        <f t="shared" si="13"/>
        <v>0</v>
      </c>
      <c r="M38" s="19">
        <f t="shared" si="13"/>
        <v>0</v>
      </c>
      <c r="N38" s="19">
        <f t="shared" si="13"/>
        <v>0</v>
      </c>
      <c r="O38" s="19">
        <f t="shared" si="13"/>
        <v>0</v>
      </c>
      <c r="P38" s="19">
        <f t="shared" si="13"/>
        <v>0</v>
      </c>
      <c r="Q38" s="19">
        <f t="shared" si="13"/>
        <v>0</v>
      </c>
    </row>
    <row r="39" spans="1:17" ht="15" x14ac:dyDescent="0.2">
      <c r="A39" s="35"/>
      <c r="B39" s="36"/>
      <c r="C39" s="8"/>
      <c r="D39" s="17" t="s">
        <v>12</v>
      </c>
      <c r="E39" s="16">
        <f t="shared" si="21"/>
        <v>0</v>
      </c>
      <c r="F39" s="16">
        <v>0</v>
      </c>
      <c r="G39" s="16">
        <v>0</v>
      </c>
      <c r="H39" s="19">
        <f t="shared" si="1"/>
        <v>0</v>
      </c>
      <c r="I39" s="19">
        <f t="shared" si="13"/>
        <v>0</v>
      </c>
      <c r="J39" s="19">
        <f t="shared" si="13"/>
        <v>0</v>
      </c>
      <c r="K39" s="19">
        <f t="shared" si="13"/>
        <v>0</v>
      </c>
      <c r="L39" s="19">
        <f t="shared" si="13"/>
        <v>0</v>
      </c>
      <c r="M39" s="19">
        <f t="shared" si="13"/>
        <v>0</v>
      </c>
      <c r="N39" s="19">
        <f t="shared" si="13"/>
        <v>0</v>
      </c>
      <c r="O39" s="19">
        <f t="shared" si="13"/>
        <v>0</v>
      </c>
      <c r="P39" s="19">
        <f t="shared" si="13"/>
        <v>0</v>
      </c>
      <c r="Q39" s="19">
        <f t="shared" si="13"/>
        <v>0</v>
      </c>
    </row>
    <row r="40" spans="1:17" ht="16.5" customHeight="1" x14ac:dyDescent="0.2">
      <c r="A40" s="31" t="s">
        <v>20</v>
      </c>
      <c r="B40" s="32"/>
      <c r="C40" s="8"/>
      <c r="D40" s="15" t="s">
        <v>0</v>
      </c>
      <c r="E40" s="16">
        <f t="shared" ref="E40:E44" si="23">SUM(F40:Q40)</f>
        <v>62025.5628114793</v>
      </c>
      <c r="F40" s="16">
        <f>SUM(F41:F45)</f>
        <v>572.50924999999995</v>
      </c>
      <c r="G40" s="16">
        <f t="shared" ref="G40:Q40" si="24">SUM(G41:G45)</f>
        <v>18750</v>
      </c>
      <c r="H40" s="16">
        <f t="shared" si="24"/>
        <v>18850</v>
      </c>
      <c r="I40" s="16">
        <f t="shared" si="24"/>
        <v>18870</v>
      </c>
      <c r="J40" s="16">
        <f t="shared" si="24"/>
        <v>540.79999999999995</v>
      </c>
      <c r="K40" s="16">
        <f t="shared" si="24"/>
        <v>562.4319999999999</v>
      </c>
      <c r="L40" s="16">
        <f t="shared" si="24"/>
        <v>584.92927999999995</v>
      </c>
      <c r="M40" s="16">
        <f t="shared" si="24"/>
        <v>608.32645119999995</v>
      </c>
      <c r="N40" s="16">
        <f t="shared" si="24"/>
        <v>632.65950924799995</v>
      </c>
      <c r="O40" s="16">
        <f t="shared" si="24"/>
        <v>657.96588961791997</v>
      </c>
      <c r="P40" s="16">
        <f t="shared" si="24"/>
        <v>684.28452520263681</v>
      </c>
      <c r="Q40" s="16">
        <f t="shared" si="24"/>
        <v>711.65590621074227</v>
      </c>
    </row>
    <row r="41" spans="1:17" ht="15" x14ac:dyDescent="0.2">
      <c r="A41" s="33"/>
      <c r="B41" s="34"/>
      <c r="C41" s="8"/>
      <c r="D41" s="15"/>
      <c r="E41" s="16">
        <f t="shared" si="23"/>
        <v>0</v>
      </c>
      <c r="F41" s="16">
        <v>0</v>
      </c>
      <c r="G41" s="16">
        <v>0</v>
      </c>
      <c r="H41" s="19">
        <v>0</v>
      </c>
      <c r="I41" s="19">
        <v>0</v>
      </c>
      <c r="J41" s="19">
        <v>0</v>
      </c>
      <c r="K41" s="19">
        <v>0</v>
      </c>
      <c r="L41" s="19">
        <v>0</v>
      </c>
      <c r="M41" s="19">
        <v>0</v>
      </c>
      <c r="N41" s="19">
        <v>0</v>
      </c>
      <c r="O41" s="19">
        <v>0</v>
      </c>
      <c r="P41" s="19">
        <v>0</v>
      </c>
      <c r="Q41" s="19">
        <v>0</v>
      </c>
    </row>
    <row r="42" spans="1:17" ht="28.5" x14ac:dyDescent="0.2">
      <c r="A42" s="33"/>
      <c r="B42" s="34"/>
      <c r="C42" s="8"/>
      <c r="D42" s="17" t="s">
        <v>10</v>
      </c>
      <c r="E42" s="16">
        <f t="shared" si="23"/>
        <v>0</v>
      </c>
      <c r="F42" s="16">
        <v>0</v>
      </c>
      <c r="G42" s="16">
        <v>0</v>
      </c>
      <c r="H42" s="19">
        <v>0</v>
      </c>
      <c r="I42" s="19">
        <v>0</v>
      </c>
      <c r="J42" s="19">
        <v>0</v>
      </c>
      <c r="K42" s="19">
        <v>0</v>
      </c>
      <c r="L42" s="19">
        <v>0</v>
      </c>
      <c r="M42" s="19">
        <v>0</v>
      </c>
      <c r="N42" s="19">
        <v>0</v>
      </c>
      <c r="O42" s="19">
        <v>0</v>
      </c>
      <c r="P42" s="19">
        <v>0</v>
      </c>
      <c r="Q42" s="19">
        <v>0</v>
      </c>
    </row>
    <row r="43" spans="1:17" ht="15" x14ac:dyDescent="0.2">
      <c r="A43" s="33"/>
      <c r="B43" s="34"/>
      <c r="C43" s="8"/>
      <c r="D43" s="17" t="s">
        <v>11</v>
      </c>
      <c r="E43" s="16">
        <f t="shared" si="23"/>
        <v>0</v>
      </c>
      <c r="F43" s="16">
        <v>0</v>
      </c>
      <c r="G43" s="16">
        <v>0</v>
      </c>
      <c r="H43" s="19">
        <v>0</v>
      </c>
      <c r="I43" s="19">
        <v>0</v>
      </c>
      <c r="J43" s="19">
        <v>0</v>
      </c>
      <c r="K43" s="19">
        <v>0</v>
      </c>
      <c r="L43" s="19">
        <v>0</v>
      </c>
      <c r="M43" s="19">
        <v>0</v>
      </c>
      <c r="N43" s="19">
        <v>0</v>
      </c>
      <c r="O43" s="19">
        <v>0</v>
      </c>
      <c r="P43" s="19">
        <v>0</v>
      </c>
      <c r="Q43" s="19">
        <v>0</v>
      </c>
    </row>
    <row r="44" spans="1:17" ht="28.5" x14ac:dyDescent="0.2">
      <c r="A44" s="33"/>
      <c r="B44" s="34"/>
      <c r="C44" s="8"/>
      <c r="D44" s="17" t="s">
        <v>18</v>
      </c>
      <c r="E44" s="16">
        <f t="shared" si="23"/>
        <v>7075.5628114792999</v>
      </c>
      <c r="F44" s="16">
        <f>F18</f>
        <v>572.50924999999995</v>
      </c>
      <c r="G44" s="16">
        <v>500</v>
      </c>
      <c r="H44" s="16">
        <v>500</v>
      </c>
      <c r="I44" s="16">
        <v>520</v>
      </c>
      <c r="J44" s="16">
        <v>540.79999999999995</v>
      </c>
      <c r="K44" s="16">
        <v>562.4319999999999</v>
      </c>
      <c r="L44" s="16">
        <v>584.92927999999995</v>
      </c>
      <c r="M44" s="16">
        <v>608.32645119999995</v>
      </c>
      <c r="N44" s="16">
        <v>632.65950924799995</v>
      </c>
      <c r="O44" s="16">
        <v>657.96588961791997</v>
      </c>
      <c r="P44" s="16">
        <v>684.28452520263681</v>
      </c>
      <c r="Q44" s="16">
        <v>711.65590621074227</v>
      </c>
    </row>
    <row r="45" spans="1:17" ht="15" x14ac:dyDescent="0.2">
      <c r="A45" s="35"/>
      <c r="B45" s="36"/>
      <c r="C45" s="8"/>
      <c r="D45" s="17" t="s">
        <v>12</v>
      </c>
      <c r="E45" s="16">
        <f>SUM(F45:Q45)</f>
        <v>54950</v>
      </c>
      <c r="F45" s="16">
        <f>F13</f>
        <v>0</v>
      </c>
      <c r="G45" s="16">
        <f t="shared" ref="G45:Q45" si="25">G13</f>
        <v>18250</v>
      </c>
      <c r="H45" s="16">
        <f t="shared" si="25"/>
        <v>18350</v>
      </c>
      <c r="I45" s="16">
        <f t="shared" si="25"/>
        <v>18350</v>
      </c>
      <c r="J45" s="16">
        <f t="shared" si="25"/>
        <v>0</v>
      </c>
      <c r="K45" s="16">
        <f t="shared" si="25"/>
        <v>0</v>
      </c>
      <c r="L45" s="16">
        <f t="shared" si="25"/>
        <v>0</v>
      </c>
      <c r="M45" s="16">
        <f t="shared" si="25"/>
        <v>0</v>
      </c>
      <c r="N45" s="16">
        <f t="shared" si="25"/>
        <v>0</v>
      </c>
      <c r="O45" s="16">
        <f t="shared" si="25"/>
        <v>0</v>
      </c>
      <c r="P45" s="16">
        <f t="shared" si="25"/>
        <v>0</v>
      </c>
      <c r="Q45" s="16">
        <f t="shared" si="25"/>
        <v>0</v>
      </c>
    </row>
  </sheetData>
  <mergeCells count="21">
    <mergeCell ref="P1:Q1"/>
    <mergeCell ref="A3:G3"/>
    <mergeCell ref="A5:A6"/>
    <mergeCell ref="B5:B6"/>
    <mergeCell ref="C5:C6"/>
    <mergeCell ref="D5:D6"/>
    <mergeCell ref="E5:G5"/>
    <mergeCell ref="A8:A13"/>
    <mergeCell ref="B8:B13"/>
    <mergeCell ref="C8:C13"/>
    <mergeCell ref="A40:B45"/>
    <mergeCell ref="C40:C45"/>
    <mergeCell ref="A33:B33"/>
    <mergeCell ref="A34:B39"/>
    <mergeCell ref="C34:C39"/>
    <mergeCell ref="A14:C19"/>
    <mergeCell ref="A20:B20"/>
    <mergeCell ref="A21:B26"/>
    <mergeCell ref="C21:C26"/>
    <mergeCell ref="A27:B32"/>
    <mergeCell ref="C27:C32"/>
  </mergeCells>
  <printOptions horizontalCentered="1"/>
  <pageMargins left="0.39370078740157483" right="0.39370078740157483" top="0.78740157480314965" bottom="0.78740157480314965" header="0.31496062992125984" footer="0.31496062992125984"/>
  <pageSetup paperSize="9" scale="45" fitToHeight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Програмные мероприятия малый</vt:lpstr>
      <vt:lpstr>'Програмные мероприятия малый'!Заголовки_для_печати</vt:lpstr>
      <vt:lpstr>'Програмные мероприятия малый'!Область_печати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Валиуллина</cp:lastModifiedBy>
  <cp:lastPrinted>2020-03-03T09:22:25Z</cp:lastPrinted>
  <dcterms:created xsi:type="dcterms:W3CDTF">1996-10-08T23:32:33Z</dcterms:created>
  <dcterms:modified xsi:type="dcterms:W3CDTF">2020-03-03T09:23:00Z</dcterms:modified>
</cp:coreProperties>
</file>