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7. Молодежка\МП\144-п от 07.04.2020 - копия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5251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E58" i="1" s="1"/>
  <c r="J58" i="1"/>
  <c r="K58" i="1"/>
  <c r="L58" i="1"/>
  <c r="M58" i="1"/>
  <c r="N58" i="1"/>
  <c r="O58" i="1"/>
  <c r="P58" i="1"/>
  <c r="Q58" i="1"/>
  <c r="F62" i="1"/>
  <c r="F61" i="1"/>
  <c r="F60" i="1"/>
  <c r="F59" i="1"/>
  <c r="G58" i="1"/>
  <c r="F58" i="1"/>
  <c r="G46" i="1"/>
  <c r="H46" i="1"/>
  <c r="I46" i="1"/>
  <c r="J46" i="1"/>
  <c r="K46" i="1"/>
  <c r="L46" i="1"/>
  <c r="M46" i="1"/>
  <c r="N46" i="1"/>
  <c r="O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G49" i="1"/>
  <c r="H49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7" i="1"/>
  <c r="F48" i="1"/>
  <c r="F49" i="1"/>
  <c r="F50" i="1"/>
  <c r="F46" i="1"/>
  <c r="F34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F36" i="1"/>
  <c r="G36" i="1"/>
  <c r="H36" i="1"/>
  <c r="I36" i="1"/>
  <c r="J36" i="1"/>
  <c r="K36" i="1"/>
  <c r="L36" i="1"/>
  <c r="M36" i="1"/>
  <c r="N36" i="1"/>
  <c r="O36" i="1"/>
  <c r="P36" i="1"/>
  <c r="Q36" i="1"/>
  <c r="F37" i="1"/>
  <c r="G37" i="1"/>
  <c r="H37" i="1"/>
  <c r="I37" i="1"/>
  <c r="J37" i="1"/>
  <c r="K37" i="1"/>
  <c r="L37" i="1"/>
  <c r="M37" i="1"/>
  <c r="N37" i="1"/>
  <c r="O37" i="1"/>
  <c r="P37" i="1"/>
  <c r="Q37" i="1"/>
  <c r="G33" i="1"/>
  <c r="H33" i="1"/>
  <c r="I33" i="1"/>
  <c r="J33" i="1"/>
  <c r="K33" i="1"/>
  <c r="L33" i="1"/>
  <c r="M33" i="1"/>
  <c r="N33" i="1"/>
  <c r="O33" i="1"/>
  <c r="P33" i="1"/>
  <c r="Q33" i="1"/>
  <c r="F33" i="1"/>
  <c r="G24" i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E33" i="1" l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F52" i="1"/>
  <c r="G52" i="1"/>
  <c r="H52" i="1"/>
  <c r="I52" i="1"/>
  <c r="J52" i="1"/>
  <c r="K52" i="1"/>
  <c r="L52" i="1"/>
  <c r="M52" i="1"/>
  <c r="N52" i="1"/>
  <c r="O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8" i="1"/>
  <c r="F12" i="1"/>
  <c r="G14" i="1" l="1"/>
  <c r="G8" i="1"/>
  <c r="F25" i="1" l="1"/>
  <c r="F24" i="1"/>
  <c r="F53" i="1" l="1"/>
  <c r="E36" i="1" l="1"/>
  <c r="F32" i="1" l="1"/>
  <c r="E39" i="1"/>
  <c r="E25" i="1"/>
  <c r="E24" i="1"/>
  <c r="E23" i="1"/>
  <c r="E22" i="1"/>
  <c r="H20" i="1"/>
  <c r="J20" i="1"/>
  <c r="L20" i="1"/>
  <c r="N20" i="1"/>
  <c r="P20" i="1"/>
  <c r="Q20" i="1"/>
  <c r="F20" i="1"/>
  <c r="E19" i="1"/>
  <c r="E18" i="1"/>
  <c r="E17" i="1"/>
  <c r="E16" i="1"/>
  <c r="E15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H8" i="1"/>
  <c r="I8" i="1"/>
  <c r="J8" i="1"/>
  <c r="K8" i="1"/>
  <c r="L8" i="1"/>
  <c r="M8" i="1"/>
  <c r="N8" i="1"/>
  <c r="O8" i="1"/>
  <c r="P8" i="1"/>
  <c r="Q8" i="1"/>
  <c r="N57" i="1" l="1"/>
  <c r="J57" i="1"/>
  <c r="P57" i="1"/>
  <c r="L57" i="1"/>
  <c r="H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8" i="1"/>
  <c r="E49" i="1"/>
  <c r="H32" i="1"/>
  <c r="E14" i="1"/>
  <c r="E32" i="1" l="1"/>
  <c r="E57" i="1"/>
  <c r="O21" i="1" l="1"/>
  <c r="L51" i="1" l="1"/>
  <c r="N51" i="1"/>
  <c r="H51" i="1"/>
  <c r="P51" i="1"/>
  <c r="J51" i="1"/>
  <c r="L45" i="1"/>
  <c r="M21" i="1"/>
  <c r="O32" i="1"/>
  <c r="O20" i="1"/>
  <c r="H45" i="1"/>
  <c r="P45" i="1"/>
  <c r="J45" i="1"/>
  <c r="N45" i="1"/>
  <c r="K21" i="1" l="1"/>
  <c r="M32" i="1"/>
  <c r="M20" i="1"/>
  <c r="F45" i="1"/>
  <c r="I21" i="1" l="1"/>
  <c r="K32" i="1"/>
  <c r="K20" i="1"/>
  <c r="E46" i="1"/>
  <c r="Q45" i="1"/>
  <c r="E55" i="1"/>
  <c r="E56" i="1" l="1"/>
  <c r="O51" i="1"/>
  <c r="Q51" i="1"/>
  <c r="F51" i="1"/>
  <c r="O45" i="1"/>
  <c r="G21" i="1"/>
  <c r="E21" i="1" s="1"/>
  <c r="E20" i="1" s="1"/>
  <c r="I32" i="1"/>
  <c r="I20" i="1"/>
  <c r="E53" i="1"/>
  <c r="E54" i="1"/>
  <c r="M51" i="1"/>
  <c r="M45" i="1"/>
  <c r="G20" i="1" l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<sst xmlns="http://schemas.openxmlformats.org/spreadsheetml/2006/main" count="75" uniqueCount="25">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</sst>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_-* #,##0.00000\ _₽_-;\-* #,##0.0\ _₽_-;_-* &quot;-&quot;?\ _₽_-;_-@_-"/>
    <numFmt numFmtId="167" formatCode="_-* #,##0.00000_-;\-* #,##0.000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75">
    <xf numFmtId="0" fontId="0" fillId="0" borderId="0" xfId="0"/>
    <xf numFmtId="165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6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right" vertical="center"/>
    </xf>
    <xf numFmtId="167" fontId="1" fillId="0" borderId="0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zoomScale="70" zoomScaleNormal="70" zoomScaleSheetLayoutView="70" workbookViewId="0">
      <selection activeCell="J24" sqref="J24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5.28515625" style="2" customWidth="1"/>
    <col min="4" max="4" width="40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8.85546875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67" t="s">
        <v>10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7"/>
    </row>
    <row r="4" spans="1:18" ht="23.25" customHeight="1" x14ac:dyDescent="0.25">
      <c r="A4" s="66" t="s">
        <v>3</v>
      </c>
      <c r="B4" s="66" t="s">
        <v>0</v>
      </c>
      <c r="C4" s="66" t="s">
        <v>1</v>
      </c>
      <c r="D4" s="39" t="s">
        <v>2</v>
      </c>
      <c r="E4" s="66" t="s">
        <v>4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9"/>
    </row>
    <row r="5" spans="1:18" ht="33.75" customHeight="1" x14ac:dyDescent="0.25">
      <c r="A5" s="66"/>
      <c r="B5" s="66"/>
      <c r="C5" s="66"/>
      <c r="D5" s="39"/>
      <c r="E5" s="65" t="s">
        <v>5</v>
      </c>
      <c r="F5" s="65" t="s">
        <v>6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10"/>
    </row>
    <row r="6" spans="1:18" ht="22.5" customHeight="1" x14ac:dyDescent="0.25">
      <c r="A6" s="66"/>
      <c r="B6" s="66"/>
      <c r="C6" s="66"/>
      <c r="D6" s="39"/>
      <c r="E6" s="65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69">
        <v>1</v>
      </c>
      <c r="B8" s="72" t="s">
        <v>21</v>
      </c>
      <c r="C8" s="68" t="s">
        <v>19</v>
      </c>
      <c r="D8" s="25" t="s">
        <v>5</v>
      </c>
      <c r="E8" s="18">
        <f>SUM(E9:E13)</f>
        <v>10160.83344</v>
      </c>
      <c r="F8" s="18">
        <f>SUM(F9:F13)</f>
        <v>607.38843999999995</v>
      </c>
      <c r="G8" s="18">
        <f>SUM(G9:G13)</f>
        <v>1183.4449999999999</v>
      </c>
      <c r="H8" s="18">
        <f t="shared" ref="H8:Q8" si="0">SUM(H9:H13)</f>
        <v>1135</v>
      </c>
      <c r="I8" s="18">
        <f t="shared" si="0"/>
        <v>1135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70"/>
      <c r="B9" s="73"/>
      <c r="C9" s="68"/>
      <c r="D9" s="17" t="s">
        <v>17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70"/>
      <c r="B10" s="73"/>
      <c r="C10" s="68"/>
      <c r="D10" s="17" t="s">
        <v>7</v>
      </c>
      <c r="E10" s="24">
        <f>SUM(F10:Q10)</f>
        <v>155.15</v>
      </c>
      <c r="F10" s="24">
        <v>107</v>
      </c>
      <c r="G10" s="14">
        <v>48.15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70"/>
      <c r="B11" s="73"/>
      <c r="C11" s="68"/>
      <c r="D11" s="17" t="s">
        <v>8</v>
      </c>
      <c r="E11" s="24">
        <f>SUM(F11:Q11)</f>
        <v>0</v>
      </c>
      <c r="F11" s="24">
        <v>0</v>
      </c>
      <c r="G11" s="16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2"/>
    </row>
    <row r="12" spans="1:18" s="20" customFormat="1" x14ac:dyDescent="0.25">
      <c r="A12" s="70"/>
      <c r="B12" s="73"/>
      <c r="C12" s="68"/>
      <c r="D12" s="17" t="s">
        <v>14</v>
      </c>
      <c r="E12" s="24">
        <f>SUM(F12:Q12)</f>
        <v>9018.470440000001</v>
      </c>
      <c r="F12" s="24">
        <f>350+154-3.61156</f>
        <v>500.38844</v>
      </c>
      <c r="G12" s="24">
        <v>148.08199999999999</v>
      </c>
      <c r="H12" s="24">
        <v>1135</v>
      </c>
      <c r="I12" s="24">
        <v>1135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70"/>
      <c r="B13" s="73"/>
      <c r="C13" s="68"/>
      <c r="D13" s="17" t="s">
        <v>9</v>
      </c>
      <c r="E13" s="14">
        <f>SUM(F13:Q13)</f>
        <v>987.21299999999997</v>
      </c>
      <c r="F13" s="14">
        <v>0</v>
      </c>
      <c r="G13" s="24">
        <v>987.21299999999997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1"/>
    </row>
    <row r="14" spans="1:18" s="20" customFormat="1" x14ac:dyDescent="0.25">
      <c r="A14" s="70"/>
      <c r="B14" s="73"/>
      <c r="C14" s="39" t="s">
        <v>24</v>
      </c>
      <c r="D14" s="25" t="s">
        <v>5</v>
      </c>
      <c r="E14" s="18">
        <f>SUM(E15:E19)</f>
        <v>1409.34105</v>
      </c>
      <c r="F14" s="18">
        <f>SUM(F15:F19)</f>
        <v>397.44605000000001</v>
      </c>
      <c r="G14" s="18">
        <f>SUM(G15:G19)</f>
        <v>337.29700000000003</v>
      </c>
      <c r="H14" s="18">
        <f t="shared" ref="H14:Q14" si="1">SUM(H15:H19)</f>
        <v>337.29899999999998</v>
      </c>
      <c r="I14" s="18">
        <f t="shared" si="1"/>
        <v>337.29899999999998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70"/>
      <c r="B15" s="73"/>
      <c r="C15" s="39"/>
      <c r="D15" s="17" t="s">
        <v>17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70"/>
      <c r="B16" s="73"/>
      <c r="C16" s="39"/>
      <c r="D16" s="17" t="s">
        <v>7</v>
      </c>
      <c r="E16" s="24">
        <f t="shared" ref="E16:E19" si="2">SUM(F16:Q16)</f>
        <v>47.44605</v>
      </c>
      <c r="F16" s="24">
        <f>16.05+31.39605</f>
        <v>47.44605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70"/>
      <c r="B17" s="73"/>
      <c r="C17" s="39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x14ac:dyDescent="0.25">
      <c r="A18" s="70"/>
      <c r="B18" s="73"/>
      <c r="C18" s="39"/>
      <c r="D18" s="17" t="s">
        <v>14</v>
      </c>
      <c r="E18" s="24">
        <f t="shared" si="2"/>
        <v>1115.0920000000001</v>
      </c>
      <c r="F18" s="24">
        <v>350</v>
      </c>
      <c r="G18" s="24">
        <v>90.494</v>
      </c>
      <c r="H18" s="24">
        <v>337.29899999999998</v>
      </c>
      <c r="I18" s="24">
        <v>337.29899999999998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1"/>
    </row>
    <row r="19" spans="1:18" s="20" customFormat="1" x14ac:dyDescent="0.25">
      <c r="A19" s="71"/>
      <c r="B19" s="74"/>
      <c r="C19" s="39"/>
      <c r="D19" s="17" t="s">
        <v>9</v>
      </c>
      <c r="E19" s="24">
        <f t="shared" si="2"/>
        <v>246.803</v>
      </c>
      <c r="F19" s="14">
        <v>0</v>
      </c>
      <c r="G19" s="24">
        <v>246.803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1"/>
    </row>
    <row r="20" spans="1:18" s="20" customFormat="1" ht="16.5" customHeight="1" x14ac:dyDescent="0.25">
      <c r="A20" s="40">
        <v>2</v>
      </c>
      <c r="B20" s="43" t="s">
        <v>22</v>
      </c>
      <c r="C20" s="68" t="s">
        <v>20</v>
      </c>
      <c r="D20" s="25" t="s">
        <v>5</v>
      </c>
      <c r="E20" s="18">
        <f>SUM(E21:E25)</f>
        <v>19380.692999999999</v>
      </c>
      <c r="F20" s="18">
        <f>SUM(F21:F25)</f>
        <v>864.90100000000007</v>
      </c>
      <c r="G20" s="18">
        <f t="shared" ref="G20:Q20" si="3">SUM(G21:G25)</f>
        <v>1468.2</v>
      </c>
      <c r="H20" s="18">
        <f t="shared" si="3"/>
        <v>1562.02</v>
      </c>
      <c r="I20" s="18">
        <f t="shared" si="3"/>
        <v>1645.5719999999997</v>
      </c>
      <c r="J20" s="18">
        <f t="shared" si="3"/>
        <v>1730</v>
      </c>
      <c r="K20" s="18">
        <f t="shared" si="3"/>
        <v>1730</v>
      </c>
      <c r="L20" s="18">
        <f t="shared" si="3"/>
        <v>1730</v>
      </c>
      <c r="M20" s="18">
        <f t="shared" si="3"/>
        <v>1730</v>
      </c>
      <c r="N20" s="18">
        <f t="shared" si="3"/>
        <v>1730</v>
      </c>
      <c r="O20" s="18">
        <f t="shared" si="3"/>
        <v>1730</v>
      </c>
      <c r="P20" s="18">
        <f t="shared" si="3"/>
        <v>1730</v>
      </c>
      <c r="Q20" s="18">
        <f t="shared" si="3"/>
        <v>1730</v>
      </c>
      <c r="R20" s="19"/>
    </row>
    <row r="21" spans="1:18" s="20" customFormat="1" x14ac:dyDescent="0.25">
      <c r="A21" s="41"/>
      <c r="B21" s="44"/>
      <c r="C21" s="68"/>
      <c r="D21" s="31" t="s">
        <v>17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41"/>
      <c r="B22" s="44"/>
      <c r="C22" s="68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41"/>
      <c r="B23" s="44"/>
      <c r="C23" s="68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41"/>
      <c r="B24" s="44"/>
      <c r="C24" s="68"/>
      <c r="D24" s="31" t="s">
        <v>14</v>
      </c>
      <c r="E24" s="24">
        <f t="shared" si="9"/>
        <v>12450.692999999999</v>
      </c>
      <c r="F24" s="24">
        <f>1061-196.099</f>
        <v>864.90100000000007</v>
      </c>
      <c r="G24" s="24">
        <f>1138.2-300</f>
        <v>838.2</v>
      </c>
      <c r="H24" s="24">
        <v>932.02</v>
      </c>
      <c r="I24" s="24">
        <v>1015.5719999999995</v>
      </c>
      <c r="J24" s="24">
        <v>1100</v>
      </c>
      <c r="K24" s="24">
        <v>1100</v>
      </c>
      <c r="L24" s="24">
        <v>1100</v>
      </c>
      <c r="M24" s="24">
        <v>1100</v>
      </c>
      <c r="N24" s="24">
        <v>1100</v>
      </c>
      <c r="O24" s="24">
        <v>1100</v>
      </c>
      <c r="P24" s="24">
        <v>1100</v>
      </c>
      <c r="Q24" s="24">
        <v>1100</v>
      </c>
      <c r="R24" s="21"/>
    </row>
    <row r="25" spans="1:18" s="20" customFormat="1" x14ac:dyDescent="0.25">
      <c r="A25" s="41"/>
      <c r="B25" s="44"/>
      <c r="C25" s="68"/>
      <c r="D25" s="31" t="s">
        <v>9</v>
      </c>
      <c r="E25" s="24">
        <f t="shared" si="9"/>
        <v>6930</v>
      </c>
      <c r="F25" s="14">
        <f>700-700</f>
        <v>0</v>
      </c>
      <c r="G25" s="24">
        <v>630</v>
      </c>
      <c r="H25" s="24">
        <v>630</v>
      </c>
      <c r="I25" s="24">
        <v>630</v>
      </c>
      <c r="J25" s="24">
        <v>630</v>
      </c>
      <c r="K25" s="24">
        <v>630</v>
      </c>
      <c r="L25" s="24">
        <v>630</v>
      </c>
      <c r="M25" s="24">
        <v>630</v>
      </c>
      <c r="N25" s="24">
        <v>630</v>
      </c>
      <c r="O25" s="24">
        <v>630</v>
      </c>
      <c r="P25" s="24">
        <v>630</v>
      </c>
      <c r="Q25" s="24">
        <v>630</v>
      </c>
      <c r="R25" s="21"/>
    </row>
    <row r="26" spans="1:18" s="20" customFormat="1" x14ac:dyDescent="0.25">
      <c r="A26" s="41"/>
      <c r="B26" s="44"/>
      <c r="C26" s="39" t="s">
        <v>24</v>
      </c>
      <c r="D26" s="25" t="s">
        <v>5</v>
      </c>
      <c r="E26" s="18">
        <f>SUM(E27:E31)</f>
        <v>300</v>
      </c>
      <c r="F26" s="18">
        <f>SUM(F27:F31)</f>
        <v>0</v>
      </c>
      <c r="G26" s="18">
        <f>SUM(G27:G31)</f>
        <v>300</v>
      </c>
      <c r="H26" s="18">
        <f t="shared" ref="H26:Q26" si="10">SUM(H27:H31)</f>
        <v>0</v>
      </c>
      <c r="I26" s="18">
        <f t="shared" si="10"/>
        <v>0</v>
      </c>
      <c r="J26" s="18">
        <f t="shared" si="10"/>
        <v>0</v>
      </c>
      <c r="K26" s="18">
        <f t="shared" si="10"/>
        <v>0</v>
      </c>
      <c r="L26" s="18">
        <f t="shared" si="10"/>
        <v>0</v>
      </c>
      <c r="M26" s="18">
        <f t="shared" si="10"/>
        <v>0</v>
      </c>
      <c r="N26" s="18">
        <f t="shared" si="10"/>
        <v>0</v>
      </c>
      <c r="O26" s="18">
        <f t="shared" si="10"/>
        <v>0</v>
      </c>
      <c r="P26" s="18">
        <f t="shared" si="10"/>
        <v>0</v>
      </c>
      <c r="Q26" s="18">
        <f t="shared" si="10"/>
        <v>0</v>
      </c>
      <c r="R26" s="19"/>
    </row>
    <row r="27" spans="1:18" s="20" customFormat="1" x14ac:dyDescent="0.25">
      <c r="A27" s="41"/>
      <c r="B27" s="44"/>
      <c r="C27" s="39"/>
      <c r="D27" s="34" t="s">
        <v>17</v>
      </c>
      <c r="E27" s="14">
        <f>SUM(F27:Q27)</f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21"/>
    </row>
    <row r="28" spans="1:18" s="20" customFormat="1" x14ac:dyDescent="0.25">
      <c r="A28" s="41"/>
      <c r="B28" s="44"/>
      <c r="C28" s="39"/>
      <c r="D28" s="34" t="s">
        <v>7</v>
      </c>
      <c r="E28" s="14">
        <f t="shared" ref="E28:E31" si="11">SUM(F28:Q28)</f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21"/>
    </row>
    <row r="29" spans="1:18" s="20" customFormat="1" x14ac:dyDescent="0.25">
      <c r="A29" s="41"/>
      <c r="B29" s="44"/>
      <c r="C29" s="39"/>
      <c r="D29" s="34" t="s">
        <v>8</v>
      </c>
      <c r="E29" s="14">
        <f t="shared" si="11"/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21"/>
    </row>
    <row r="30" spans="1:18" s="20" customFormat="1" x14ac:dyDescent="0.25">
      <c r="A30" s="41"/>
      <c r="B30" s="44"/>
      <c r="C30" s="39"/>
      <c r="D30" s="34" t="s">
        <v>14</v>
      </c>
      <c r="E30" s="24">
        <f t="shared" si="11"/>
        <v>300</v>
      </c>
      <c r="F30" s="14">
        <v>0</v>
      </c>
      <c r="G30" s="24">
        <v>300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21"/>
    </row>
    <row r="31" spans="1:18" s="20" customFormat="1" x14ac:dyDescent="0.25">
      <c r="A31" s="42"/>
      <c r="B31" s="45"/>
      <c r="C31" s="39"/>
      <c r="D31" s="34" t="s">
        <v>9</v>
      </c>
      <c r="E31" s="14">
        <f t="shared" si="11"/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21"/>
    </row>
    <row r="32" spans="1:18" s="29" customFormat="1" ht="16.5" customHeight="1" x14ac:dyDescent="0.25">
      <c r="A32" s="55" t="s">
        <v>12</v>
      </c>
      <c r="B32" s="56"/>
      <c r="C32" s="57"/>
      <c r="D32" s="26" t="s">
        <v>5</v>
      </c>
      <c r="E32" s="1">
        <f>SUM(E33:E37)</f>
        <v>31250.867490000001</v>
      </c>
      <c r="F32" s="1">
        <f>SUM(F33:F37)</f>
        <v>1869.73549</v>
      </c>
      <c r="G32" s="1">
        <f t="shared" ref="G32:Q32" si="12">SUM(G33:G37)</f>
        <v>3288.942</v>
      </c>
      <c r="H32" s="1">
        <f t="shared" si="12"/>
        <v>3034.319</v>
      </c>
      <c r="I32" s="1">
        <f t="shared" si="12"/>
        <v>3117.8709999999996</v>
      </c>
      <c r="J32" s="1">
        <f t="shared" si="12"/>
        <v>2430</v>
      </c>
      <c r="K32" s="1">
        <f t="shared" si="12"/>
        <v>2430</v>
      </c>
      <c r="L32" s="1">
        <f t="shared" si="12"/>
        <v>2430</v>
      </c>
      <c r="M32" s="1">
        <f t="shared" si="12"/>
        <v>2530</v>
      </c>
      <c r="N32" s="1">
        <f t="shared" si="12"/>
        <v>2530</v>
      </c>
      <c r="O32" s="1">
        <f t="shared" si="12"/>
        <v>2530</v>
      </c>
      <c r="P32" s="1">
        <f t="shared" si="12"/>
        <v>2530</v>
      </c>
      <c r="Q32" s="1">
        <f t="shared" si="12"/>
        <v>2530</v>
      </c>
      <c r="R32" s="33"/>
    </row>
    <row r="33" spans="1:20" s="29" customFormat="1" x14ac:dyDescent="0.25">
      <c r="A33" s="58"/>
      <c r="B33" s="59"/>
      <c r="C33" s="60"/>
      <c r="D33" s="26" t="s">
        <v>17</v>
      </c>
      <c r="E33" s="30">
        <f>SUM(F33:Q33)</f>
        <v>0</v>
      </c>
      <c r="F33" s="30">
        <f>F9+F21+F15+F27</f>
        <v>0</v>
      </c>
      <c r="G33" s="30">
        <f t="shared" ref="G33:Q33" si="13">G9+G21+G15+G27</f>
        <v>0</v>
      </c>
      <c r="H33" s="30">
        <f t="shared" si="13"/>
        <v>0</v>
      </c>
      <c r="I33" s="30">
        <f t="shared" si="13"/>
        <v>0</v>
      </c>
      <c r="J33" s="30">
        <f t="shared" si="13"/>
        <v>0</v>
      </c>
      <c r="K33" s="30">
        <f t="shared" si="13"/>
        <v>0</v>
      </c>
      <c r="L33" s="30">
        <f t="shared" si="13"/>
        <v>0</v>
      </c>
      <c r="M33" s="30">
        <f t="shared" si="13"/>
        <v>0</v>
      </c>
      <c r="N33" s="30">
        <f t="shared" si="13"/>
        <v>0</v>
      </c>
      <c r="O33" s="30">
        <f t="shared" si="13"/>
        <v>0</v>
      </c>
      <c r="P33" s="30">
        <f t="shared" si="13"/>
        <v>0</v>
      </c>
      <c r="Q33" s="30">
        <f t="shared" si="13"/>
        <v>0</v>
      </c>
      <c r="R33" s="33"/>
    </row>
    <row r="34" spans="1:20" s="29" customFormat="1" x14ac:dyDescent="0.25">
      <c r="A34" s="58"/>
      <c r="B34" s="59"/>
      <c r="C34" s="60"/>
      <c r="D34" s="26" t="s">
        <v>7</v>
      </c>
      <c r="E34" s="18">
        <f t="shared" ref="E34:E37" si="14">SUM(F34:Q34)</f>
        <v>202.59605000000002</v>
      </c>
      <c r="F34" s="18">
        <f t="shared" ref="F34:Q34" si="15">F10+F22+F16+F28</f>
        <v>154.44605000000001</v>
      </c>
      <c r="G34" s="30">
        <f t="shared" si="15"/>
        <v>48.15</v>
      </c>
      <c r="H34" s="30">
        <f t="shared" si="15"/>
        <v>0</v>
      </c>
      <c r="I34" s="30">
        <f t="shared" si="15"/>
        <v>0</v>
      </c>
      <c r="J34" s="30">
        <f t="shared" si="15"/>
        <v>0</v>
      </c>
      <c r="K34" s="30">
        <f t="shared" si="15"/>
        <v>0</v>
      </c>
      <c r="L34" s="30">
        <f t="shared" si="15"/>
        <v>0</v>
      </c>
      <c r="M34" s="30">
        <f t="shared" si="15"/>
        <v>0</v>
      </c>
      <c r="N34" s="30">
        <f t="shared" si="15"/>
        <v>0</v>
      </c>
      <c r="O34" s="30">
        <f t="shared" si="15"/>
        <v>0</v>
      </c>
      <c r="P34" s="30">
        <f t="shared" si="15"/>
        <v>0</v>
      </c>
      <c r="Q34" s="30">
        <f t="shared" si="15"/>
        <v>0</v>
      </c>
      <c r="R34" s="33"/>
    </row>
    <row r="35" spans="1:20" s="29" customFormat="1" x14ac:dyDescent="0.25">
      <c r="A35" s="58"/>
      <c r="B35" s="59"/>
      <c r="C35" s="60"/>
      <c r="D35" s="26" t="s">
        <v>8</v>
      </c>
      <c r="E35" s="30">
        <f t="shared" si="14"/>
        <v>0</v>
      </c>
      <c r="F35" s="30">
        <f t="shared" ref="F35:Q35" si="16">F11+F23+F17+F29</f>
        <v>0</v>
      </c>
      <c r="G35" s="30">
        <f t="shared" si="16"/>
        <v>0</v>
      </c>
      <c r="H35" s="30">
        <f t="shared" si="16"/>
        <v>0</v>
      </c>
      <c r="I35" s="30">
        <f t="shared" si="16"/>
        <v>0</v>
      </c>
      <c r="J35" s="30">
        <f t="shared" si="16"/>
        <v>0</v>
      </c>
      <c r="K35" s="30">
        <f t="shared" si="16"/>
        <v>0</v>
      </c>
      <c r="L35" s="30">
        <f t="shared" si="16"/>
        <v>0</v>
      </c>
      <c r="M35" s="30">
        <f t="shared" si="16"/>
        <v>0</v>
      </c>
      <c r="N35" s="30">
        <f t="shared" si="16"/>
        <v>0</v>
      </c>
      <c r="O35" s="30">
        <f t="shared" si="16"/>
        <v>0</v>
      </c>
      <c r="P35" s="30">
        <f t="shared" si="16"/>
        <v>0</v>
      </c>
      <c r="Q35" s="30">
        <f t="shared" si="16"/>
        <v>0</v>
      </c>
      <c r="R35" s="33"/>
    </row>
    <row r="36" spans="1:20" s="29" customFormat="1" x14ac:dyDescent="0.25">
      <c r="A36" s="58"/>
      <c r="B36" s="59"/>
      <c r="C36" s="60"/>
      <c r="D36" s="26" t="s">
        <v>14</v>
      </c>
      <c r="E36" s="1">
        <f>SUM(F36:Q36)</f>
        <v>22884.255440000001</v>
      </c>
      <c r="F36" s="18">
        <f t="shared" ref="F36:Q36" si="17">F12+F24+F18+F30</f>
        <v>1715.28944</v>
      </c>
      <c r="G36" s="18">
        <f t="shared" si="17"/>
        <v>1376.7760000000001</v>
      </c>
      <c r="H36" s="18">
        <f t="shared" si="17"/>
        <v>2404.319</v>
      </c>
      <c r="I36" s="18">
        <f t="shared" si="17"/>
        <v>2487.8709999999996</v>
      </c>
      <c r="J36" s="18">
        <f t="shared" si="17"/>
        <v>1800</v>
      </c>
      <c r="K36" s="18">
        <f t="shared" si="17"/>
        <v>1800</v>
      </c>
      <c r="L36" s="18">
        <f t="shared" si="17"/>
        <v>1800</v>
      </c>
      <c r="M36" s="18">
        <f t="shared" si="17"/>
        <v>1900</v>
      </c>
      <c r="N36" s="18">
        <f t="shared" si="17"/>
        <v>1900</v>
      </c>
      <c r="O36" s="18">
        <f t="shared" si="17"/>
        <v>1900</v>
      </c>
      <c r="P36" s="18">
        <f t="shared" si="17"/>
        <v>1900</v>
      </c>
      <c r="Q36" s="18">
        <f t="shared" si="17"/>
        <v>1900</v>
      </c>
      <c r="R36" s="35"/>
    </row>
    <row r="37" spans="1:20" s="29" customFormat="1" x14ac:dyDescent="0.25">
      <c r="A37" s="61"/>
      <c r="B37" s="62"/>
      <c r="C37" s="63"/>
      <c r="D37" s="26" t="s">
        <v>9</v>
      </c>
      <c r="E37" s="1">
        <f t="shared" si="14"/>
        <v>8164.0159999999996</v>
      </c>
      <c r="F37" s="30">
        <f t="shared" ref="F37:Q37" si="18">F13+F25+F19+F31</f>
        <v>0</v>
      </c>
      <c r="G37" s="18">
        <f t="shared" si="18"/>
        <v>1864.0160000000001</v>
      </c>
      <c r="H37" s="18">
        <f t="shared" si="18"/>
        <v>630</v>
      </c>
      <c r="I37" s="18">
        <f t="shared" si="18"/>
        <v>630</v>
      </c>
      <c r="J37" s="18">
        <f t="shared" si="18"/>
        <v>630</v>
      </c>
      <c r="K37" s="18">
        <f t="shared" si="18"/>
        <v>630</v>
      </c>
      <c r="L37" s="18">
        <f t="shared" si="18"/>
        <v>630</v>
      </c>
      <c r="M37" s="18">
        <f t="shared" si="18"/>
        <v>630</v>
      </c>
      <c r="N37" s="18">
        <f t="shared" si="18"/>
        <v>630</v>
      </c>
      <c r="O37" s="18">
        <f t="shared" si="18"/>
        <v>630</v>
      </c>
      <c r="P37" s="18">
        <f t="shared" si="18"/>
        <v>630</v>
      </c>
      <c r="Q37" s="18">
        <f t="shared" si="18"/>
        <v>630</v>
      </c>
      <c r="R37" s="35"/>
    </row>
    <row r="38" spans="1:20" x14ac:dyDescent="0.25">
      <c r="A38" s="64" t="s">
        <v>6</v>
      </c>
      <c r="B38" s="64"/>
      <c r="C38" s="5"/>
      <c r="D38" s="15"/>
      <c r="E38" s="3"/>
      <c r="F38" s="3"/>
      <c r="G38" s="8"/>
      <c r="H38" s="8"/>
      <c r="I38" s="8"/>
      <c r="J38" s="8"/>
      <c r="K38" s="8"/>
      <c r="L38" s="8"/>
      <c r="M38" s="8"/>
      <c r="N38" s="8"/>
      <c r="O38" s="8"/>
      <c r="P38" s="8"/>
      <c r="Q38" s="3"/>
      <c r="R38" s="36"/>
    </row>
    <row r="39" spans="1:20" ht="16.5" customHeight="1" x14ac:dyDescent="0.25">
      <c r="A39" s="46" t="s">
        <v>13</v>
      </c>
      <c r="B39" s="47"/>
      <c r="C39" s="48"/>
      <c r="D39" s="15" t="s">
        <v>5</v>
      </c>
      <c r="E39" s="14">
        <f>SUM(E40:E44)</f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36"/>
    </row>
    <row r="40" spans="1:20" x14ac:dyDescent="0.25">
      <c r="A40" s="49"/>
      <c r="B40" s="50"/>
      <c r="C40" s="51"/>
      <c r="D40" s="13" t="s">
        <v>17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36"/>
    </row>
    <row r="41" spans="1:20" x14ac:dyDescent="0.25">
      <c r="A41" s="49"/>
      <c r="B41" s="50"/>
      <c r="C41" s="51"/>
      <c r="D41" s="15" t="s">
        <v>7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36"/>
    </row>
    <row r="42" spans="1:20" x14ac:dyDescent="0.25">
      <c r="A42" s="49"/>
      <c r="B42" s="50"/>
      <c r="C42" s="51"/>
      <c r="D42" s="15" t="s">
        <v>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36"/>
    </row>
    <row r="43" spans="1:20" x14ac:dyDescent="0.25">
      <c r="A43" s="49"/>
      <c r="B43" s="50"/>
      <c r="C43" s="51"/>
      <c r="D43" s="15" t="s">
        <v>14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36"/>
    </row>
    <row r="44" spans="1:20" x14ac:dyDescent="0.25">
      <c r="A44" s="52"/>
      <c r="B44" s="53"/>
      <c r="C44" s="54"/>
      <c r="D44" s="15" t="s">
        <v>15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36"/>
    </row>
    <row r="45" spans="1:20" ht="16.5" customHeight="1" x14ac:dyDescent="0.25">
      <c r="A45" s="46" t="s">
        <v>16</v>
      </c>
      <c r="B45" s="47"/>
      <c r="C45" s="48"/>
      <c r="D45" s="27" t="s">
        <v>5</v>
      </c>
      <c r="E45" s="1">
        <f>SUM(E46:E50)</f>
        <v>31250.867490000001</v>
      </c>
      <c r="F45" s="1">
        <f>SUM(F46:F50)</f>
        <v>1869.73549</v>
      </c>
      <c r="G45" s="1">
        <f t="shared" ref="G45:Q45" si="19">SUM(G46:G50)</f>
        <v>3288.942</v>
      </c>
      <c r="H45" s="1">
        <f t="shared" si="19"/>
        <v>3034.319</v>
      </c>
      <c r="I45" s="1">
        <f t="shared" si="19"/>
        <v>3117.8709999999996</v>
      </c>
      <c r="J45" s="1">
        <f t="shared" si="19"/>
        <v>2430</v>
      </c>
      <c r="K45" s="1">
        <f t="shared" si="19"/>
        <v>2430</v>
      </c>
      <c r="L45" s="1">
        <f t="shared" si="19"/>
        <v>2430</v>
      </c>
      <c r="M45" s="1">
        <f t="shared" si="19"/>
        <v>2530</v>
      </c>
      <c r="N45" s="1">
        <f t="shared" si="19"/>
        <v>2530</v>
      </c>
      <c r="O45" s="1">
        <f t="shared" si="19"/>
        <v>2530</v>
      </c>
      <c r="P45" s="1">
        <f t="shared" si="19"/>
        <v>2530</v>
      </c>
      <c r="Q45" s="1">
        <f t="shared" si="19"/>
        <v>2530</v>
      </c>
      <c r="R45" s="37"/>
      <c r="T45" s="6"/>
    </row>
    <row r="46" spans="1:20" x14ac:dyDescent="0.25">
      <c r="A46" s="49"/>
      <c r="B46" s="50"/>
      <c r="C46" s="51"/>
      <c r="D46" s="13" t="s">
        <v>17</v>
      </c>
      <c r="E46" s="14">
        <f>SUM(F46:Q46)</f>
        <v>0</v>
      </c>
      <c r="F46" s="24">
        <f>F9+F21+F15+F27</f>
        <v>0</v>
      </c>
      <c r="G46" s="24">
        <f t="shared" ref="G46:Q46" si="20">G9+G21+G15+G27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38"/>
    </row>
    <row r="47" spans="1:20" x14ac:dyDescent="0.25">
      <c r="A47" s="49"/>
      <c r="B47" s="50"/>
      <c r="C47" s="51"/>
      <c r="D47" s="15" t="s">
        <v>7</v>
      </c>
      <c r="E47" s="24">
        <f t="shared" ref="E47:E54" si="21">SUM(F47:Q47)</f>
        <v>202.59605000000002</v>
      </c>
      <c r="F47" s="24">
        <f t="shared" ref="F47:Q50" si="22">F10+F22+F16+F28</f>
        <v>154.44605000000001</v>
      </c>
      <c r="G47" s="24">
        <f t="shared" si="22"/>
        <v>48.15</v>
      </c>
      <c r="H47" s="24">
        <f t="shared" si="22"/>
        <v>0</v>
      </c>
      <c r="I47" s="24">
        <f t="shared" si="22"/>
        <v>0</v>
      </c>
      <c r="J47" s="24">
        <f t="shared" si="22"/>
        <v>0</v>
      </c>
      <c r="K47" s="24">
        <f t="shared" si="22"/>
        <v>0</v>
      </c>
      <c r="L47" s="24">
        <f t="shared" si="22"/>
        <v>0</v>
      </c>
      <c r="M47" s="24">
        <f t="shared" si="22"/>
        <v>0</v>
      </c>
      <c r="N47" s="24">
        <f t="shared" si="22"/>
        <v>0</v>
      </c>
      <c r="O47" s="24">
        <f t="shared" si="22"/>
        <v>0</v>
      </c>
      <c r="P47" s="24">
        <f t="shared" si="22"/>
        <v>0</v>
      </c>
      <c r="Q47" s="24">
        <f t="shared" si="22"/>
        <v>0</v>
      </c>
      <c r="R47" s="38"/>
    </row>
    <row r="48" spans="1:20" x14ac:dyDescent="0.25">
      <c r="A48" s="49"/>
      <c r="B48" s="50"/>
      <c r="C48" s="51"/>
      <c r="D48" s="15" t="s">
        <v>8</v>
      </c>
      <c r="E48" s="14">
        <f t="shared" si="21"/>
        <v>0</v>
      </c>
      <c r="F48" s="24">
        <f t="shared" si="22"/>
        <v>0</v>
      </c>
      <c r="G48" s="24">
        <f t="shared" si="22"/>
        <v>0</v>
      </c>
      <c r="H48" s="24">
        <f t="shared" si="22"/>
        <v>0</v>
      </c>
      <c r="I48" s="24">
        <f t="shared" si="22"/>
        <v>0</v>
      </c>
      <c r="J48" s="24">
        <f t="shared" si="22"/>
        <v>0</v>
      </c>
      <c r="K48" s="24">
        <f t="shared" si="22"/>
        <v>0</v>
      </c>
      <c r="L48" s="24">
        <f t="shared" si="22"/>
        <v>0</v>
      </c>
      <c r="M48" s="24">
        <f t="shared" si="22"/>
        <v>0</v>
      </c>
      <c r="N48" s="24">
        <f t="shared" si="22"/>
        <v>0</v>
      </c>
      <c r="O48" s="24">
        <f t="shared" si="22"/>
        <v>0</v>
      </c>
      <c r="P48" s="24">
        <f t="shared" si="22"/>
        <v>0</v>
      </c>
      <c r="Q48" s="24">
        <f t="shared" si="22"/>
        <v>0</v>
      </c>
      <c r="R48" s="38"/>
    </row>
    <row r="49" spans="1:18" x14ac:dyDescent="0.25">
      <c r="A49" s="49"/>
      <c r="B49" s="50"/>
      <c r="C49" s="51"/>
      <c r="D49" s="15" t="s">
        <v>14</v>
      </c>
      <c r="E49" s="4">
        <f t="shared" si="21"/>
        <v>22884.255440000001</v>
      </c>
      <c r="F49" s="24">
        <f t="shared" si="22"/>
        <v>1715.28944</v>
      </c>
      <c r="G49" s="24">
        <f t="shared" si="22"/>
        <v>1376.7760000000001</v>
      </c>
      <c r="H49" s="24">
        <f t="shared" si="22"/>
        <v>2404.319</v>
      </c>
      <c r="I49" s="24">
        <f t="shared" si="22"/>
        <v>2487.8709999999996</v>
      </c>
      <c r="J49" s="24">
        <f t="shared" si="22"/>
        <v>1800</v>
      </c>
      <c r="K49" s="24">
        <f t="shared" si="22"/>
        <v>1800</v>
      </c>
      <c r="L49" s="24">
        <f t="shared" si="22"/>
        <v>1800</v>
      </c>
      <c r="M49" s="24">
        <f t="shared" si="22"/>
        <v>1900</v>
      </c>
      <c r="N49" s="24">
        <f t="shared" si="22"/>
        <v>1900</v>
      </c>
      <c r="O49" s="24">
        <f t="shared" si="22"/>
        <v>1900</v>
      </c>
      <c r="P49" s="24">
        <f t="shared" si="22"/>
        <v>1900</v>
      </c>
      <c r="Q49" s="24">
        <f t="shared" si="22"/>
        <v>1900</v>
      </c>
      <c r="R49" s="38"/>
    </row>
    <row r="50" spans="1:18" x14ac:dyDescent="0.25">
      <c r="A50" s="52"/>
      <c r="B50" s="53"/>
      <c r="C50" s="54"/>
      <c r="D50" s="15" t="s">
        <v>15</v>
      </c>
      <c r="E50" s="4">
        <f t="shared" si="21"/>
        <v>8164.0159999999996</v>
      </c>
      <c r="F50" s="24">
        <f t="shared" si="22"/>
        <v>0</v>
      </c>
      <c r="G50" s="24">
        <f t="shared" si="22"/>
        <v>1864.0160000000001</v>
      </c>
      <c r="H50" s="24">
        <f t="shared" si="22"/>
        <v>630</v>
      </c>
      <c r="I50" s="24">
        <f t="shared" si="22"/>
        <v>630</v>
      </c>
      <c r="J50" s="24">
        <f t="shared" si="22"/>
        <v>630</v>
      </c>
      <c r="K50" s="24">
        <f t="shared" si="22"/>
        <v>630</v>
      </c>
      <c r="L50" s="24">
        <f t="shared" si="22"/>
        <v>630</v>
      </c>
      <c r="M50" s="24">
        <f t="shared" si="22"/>
        <v>630</v>
      </c>
      <c r="N50" s="24">
        <f t="shared" si="22"/>
        <v>630</v>
      </c>
      <c r="O50" s="24">
        <f t="shared" si="22"/>
        <v>630</v>
      </c>
      <c r="P50" s="24">
        <f t="shared" si="22"/>
        <v>630</v>
      </c>
      <c r="Q50" s="24">
        <f t="shared" si="22"/>
        <v>630</v>
      </c>
      <c r="R50" s="12"/>
    </row>
    <row r="51" spans="1:18" ht="16.5" customHeight="1" x14ac:dyDescent="0.25">
      <c r="A51" s="46" t="s">
        <v>18</v>
      </c>
      <c r="B51" s="47"/>
      <c r="C51" s="48"/>
      <c r="D51" s="27" t="s">
        <v>5</v>
      </c>
      <c r="E51" s="1">
        <f>SUM(E52:E56)</f>
        <v>29541.526440000001</v>
      </c>
      <c r="F51" s="1">
        <f t="shared" ref="F51:Q51" si="23">SUM(F52:F56)</f>
        <v>1472.28944</v>
      </c>
      <c r="G51" s="1">
        <f t="shared" si="23"/>
        <v>2651.645</v>
      </c>
      <c r="H51" s="1">
        <f t="shared" si="23"/>
        <v>2697.02</v>
      </c>
      <c r="I51" s="1">
        <f t="shared" si="23"/>
        <v>2780.5719999999997</v>
      </c>
      <c r="J51" s="1">
        <f t="shared" si="23"/>
        <v>2430</v>
      </c>
      <c r="K51" s="1">
        <f t="shared" si="23"/>
        <v>2430</v>
      </c>
      <c r="L51" s="1">
        <f t="shared" si="23"/>
        <v>2430</v>
      </c>
      <c r="M51" s="1">
        <f t="shared" si="23"/>
        <v>2530</v>
      </c>
      <c r="N51" s="1">
        <f t="shared" si="23"/>
        <v>2530</v>
      </c>
      <c r="O51" s="1">
        <f t="shared" si="23"/>
        <v>2530</v>
      </c>
      <c r="P51" s="1">
        <f t="shared" si="23"/>
        <v>2530</v>
      </c>
      <c r="Q51" s="1">
        <f t="shared" si="23"/>
        <v>2530</v>
      </c>
      <c r="R51" s="11"/>
    </row>
    <row r="52" spans="1:18" x14ac:dyDescent="0.25">
      <c r="A52" s="49"/>
      <c r="B52" s="50"/>
      <c r="C52" s="51"/>
      <c r="D52" s="13" t="s">
        <v>17</v>
      </c>
      <c r="E52" s="14">
        <f t="shared" si="21"/>
        <v>0</v>
      </c>
      <c r="F52" s="14">
        <f>F9+F21</f>
        <v>0</v>
      </c>
      <c r="G52" s="14">
        <f t="shared" ref="G52:Q52" si="24">G9+G21</f>
        <v>0</v>
      </c>
      <c r="H52" s="14">
        <f t="shared" si="24"/>
        <v>0</v>
      </c>
      <c r="I52" s="14">
        <f t="shared" si="24"/>
        <v>0</v>
      </c>
      <c r="J52" s="14">
        <f t="shared" si="24"/>
        <v>0</v>
      </c>
      <c r="K52" s="14">
        <f t="shared" si="24"/>
        <v>0</v>
      </c>
      <c r="L52" s="14">
        <f t="shared" si="24"/>
        <v>0</v>
      </c>
      <c r="M52" s="14">
        <f t="shared" si="24"/>
        <v>0</v>
      </c>
      <c r="N52" s="14">
        <f t="shared" si="24"/>
        <v>0</v>
      </c>
      <c r="O52" s="14">
        <f t="shared" si="24"/>
        <v>0</v>
      </c>
      <c r="P52" s="14">
        <f t="shared" si="24"/>
        <v>0</v>
      </c>
      <c r="Q52" s="14">
        <f t="shared" si="24"/>
        <v>0</v>
      </c>
      <c r="R52" s="12"/>
    </row>
    <row r="53" spans="1:18" x14ac:dyDescent="0.25">
      <c r="A53" s="49"/>
      <c r="B53" s="50"/>
      <c r="C53" s="51"/>
      <c r="D53" s="15" t="s">
        <v>7</v>
      </c>
      <c r="E53" s="24">
        <f t="shared" si="21"/>
        <v>155.15</v>
      </c>
      <c r="F53" s="24">
        <f>F10+F22</f>
        <v>107</v>
      </c>
      <c r="G53" s="24">
        <f t="shared" ref="G53:Q53" si="25">G10+G22</f>
        <v>48.15</v>
      </c>
      <c r="H53" s="24">
        <f t="shared" si="25"/>
        <v>0</v>
      </c>
      <c r="I53" s="24">
        <f t="shared" si="25"/>
        <v>0</v>
      </c>
      <c r="J53" s="24">
        <f t="shared" si="25"/>
        <v>0</v>
      </c>
      <c r="K53" s="24">
        <f t="shared" si="25"/>
        <v>0</v>
      </c>
      <c r="L53" s="24">
        <f t="shared" si="25"/>
        <v>0</v>
      </c>
      <c r="M53" s="24">
        <f t="shared" si="25"/>
        <v>0</v>
      </c>
      <c r="N53" s="24">
        <f t="shared" si="25"/>
        <v>0</v>
      </c>
      <c r="O53" s="24">
        <f t="shared" si="25"/>
        <v>0</v>
      </c>
      <c r="P53" s="24">
        <f t="shared" si="25"/>
        <v>0</v>
      </c>
      <c r="Q53" s="24">
        <f t="shared" si="25"/>
        <v>0</v>
      </c>
      <c r="R53" s="12"/>
    </row>
    <row r="54" spans="1:18" x14ac:dyDescent="0.25">
      <c r="A54" s="49"/>
      <c r="B54" s="50"/>
      <c r="C54" s="51"/>
      <c r="D54" s="15" t="s">
        <v>8</v>
      </c>
      <c r="E54" s="14">
        <f t="shared" si="21"/>
        <v>0</v>
      </c>
      <c r="F54" s="14">
        <f>F11+F23</f>
        <v>0</v>
      </c>
      <c r="G54" s="14">
        <f t="shared" ref="G54:Q54" si="26">G11+G23</f>
        <v>0</v>
      </c>
      <c r="H54" s="14">
        <f t="shared" si="26"/>
        <v>0</v>
      </c>
      <c r="I54" s="14">
        <f t="shared" si="26"/>
        <v>0</v>
      </c>
      <c r="J54" s="14">
        <f t="shared" si="26"/>
        <v>0</v>
      </c>
      <c r="K54" s="14">
        <f t="shared" si="26"/>
        <v>0</v>
      </c>
      <c r="L54" s="14">
        <f t="shared" si="26"/>
        <v>0</v>
      </c>
      <c r="M54" s="14">
        <f t="shared" si="26"/>
        <v>0</v>
      </c>
      <c r="N54" s="14">
        <f t="shared" si="26"/>
        <v>0</v>
      </c>
      <c r="O54" s="14">
        <f t="shared" si="26"/>
        <v>0</v>
      </c>
      <c r="P54" s="14">
        <f t="shared" si="26"/>
        <v>0</v>
      </c>
      <c r="Q54" s="14">
        <f t="shared" si="26"/>
        <v>0</v>
      </c>
      <c r="R54" s="12"/>
    </row>
    <row r="55" spans="1:18" x14ac:dyDescent="0.25">
      <c r="A55" s="49"/>
      <c r="B55" s="50"/>
      <c r="C55" s="51"/>
      <c r="D55" s="15" t="s">
        <v>14</v>
      </c>
      <c r="E55" s="4">
        <f>SUM(F55:Q55)</f>
        <v>21469.16344</v>
      </c>
      <c r="F55" s="4">
        <f>F12+F24</f>
        <v>1365.28944</v>
      </c>
      <c r="G55" s="4">
        <f t="shared" ref="G55:Q55" si="27">G12+G24</f>
        <v>986.28200000000004</v>
      </c>
      <c r="H55" s="4">
        <f t="shared" si="27"/>
        <v>2067.02</v>
      </c>
      <c r="I55" s="4">
        <f t="shared" si="27"/>
        <v>2150.5719999999997</v>
      </c>
      <c r="J55" s="4">
        <f t="shared" si="27"/>
        <v>1800</v>
      </c>
      <c r="K55" s="4">
        <f t="shared" si="27"/>
        <v>1800</v>
      </c>
      <c r="L55" s="4">
        <f t="shared" si="27"/>
        <v>1800</v>
      </c>
      <c r="M55" s="4">
        <f t="shared" si="27"/>
        <v>1900</v>
      </c>
      <c r="N55" s="4">
        <f t="shared" si="27"/>
        <v>1900</v>
      </c>
      <c r="O55" s="4">
        <f t="shared" si="27"/>
        <v>1900</v>
      </c>
      <c r="P55" s="4">
        <f t="shared" si="27"/>
        <v>1900</v>
      </c>
      <c r="Q55" s="4">
        <f t="shared" si="27"/>
        <v>1900</v>
      </c>
      <c r="R55" s="12"/>
    </row>
    <row r="56" spans="1:18" x14ac:dyDescent="0.25">
      <c r="A56" s="52"/>
      <c r="B56" s="53"/>
      <c r="C56" s="54"/>
      <c r="D56" s="15" t="s">
        <v>15</v>
      </c>
      <c r="E56" s="4">
        <f>SUM(F56:Q56)</f>
        <v>7917.2129999999997</v>
      </c>
      <c r="F56" s="4">
        <f>F13+F25</f>
        <v>0</v>
      </c>
      <c r="G56" s="4">
        <f t="shared" ref="G56:Q56" si="28">G13+G25</f>
        <v>1617.213</v>
      </c>
      <c r="H56" s="4">
        <f t="shared" si="28"/>
        <v>630</v>
      </c>
      <c r="I56" s="4">
        <f t="shared" si="28"/>
        <v>630</v>
      </c>
      <c r="J56" s="4">
        <f t="shared" si="28"/>
        <v>630</v>
      </c>
      <c r="K56" s="4">
        <f t="shared" si="28"/>
        <v>630</v>
      </c>
      <c r="L56" s="4">
        <f t="shared" si="28"/>
        <v>630</v>
      </c>
      <c r="M56" s="4">
        <f t="shared" si="28"/>
        <v>630</v>
      </c>
      <c r="N56" s="4">
        <f t="shared" si="28"/>
        <v>630</v>
      </c>
      <c r="O56" s="4">
        <f t="shared" si="28"/>
        <v>630</v>
      </c>
      <c r="P56" s="4">
        <f t="shared" si="28"/>
        <v>630</v>
      </c>
      <c r="Q56" s="4">
        <f t="shared" si="28"/>
        <v>630</v>
      </c>
      <c r="R56" s="12"/>
    </row>
    <row r="57" spans="1:18" ht="16.5" customHeight="1" x14ac:dyDescent="0.25">
      <c r="A57" s="46" t="s">
        <v>23</v>
      </c>
      <c r="B57" s="47"/>
      <c r="C57" s="48"/>
      <c r="D57" s="27" t="s">
        <v>5</v>
      </c>
      <c r="E57" s="1">
        <f>SUM(E58:E62)</f>
        <v>1709.34105</v>
      </c>
      <c r="F57" s="1">
        <f>SUM(F58:F62)</f>
        <v>397.44605000000001</v>
      </c>
      <c r="G57" s="1">
        <f t="shared" ref="G57:Q57" si="29">SUM(G58:G62)</f>
        <v>637.29700000000003</v>
      </c>
      <c r="H57" s="1">
        <f t="shared" si="29"/>
        <v>337.29899999999998</v>
      </c>
      <c r="I57" s="1">
        <f t="shared" si="29"/>
        <v>337.29899999999998</v>
      </c>
      <c r="J57" s="1">
        <f t="shared" si="29"/>
        <v>0</v>
      </c>
      <c r="K57" s="1">
        <f t="shared" si="29"/>
        <v>0</v>
      </c>
      <c r="L57" s="1">
        <f t="shared" si="29"/>
        <v>0</v>
      </c>
      <c r="M57" s="1">
        <f t="shared" si="29"/>
        <v>0</v>
      </c>
      <c r="N57" s="1">
        <f t="shared" si="29"/>
        <v>0</v>
      </c>
      <c r="O57" s="1">
        <f t="shared" si="29"/>
        <v>0</v>
      </c>
      <c r="P57" s="1">
        <f t="shared" si="29"/>
        <v>0</v>
      </c>
      <c r="Q57" s="1">
        <f t="shared" si="29"/>
        <v>0</v>
      </c>
      <c r="R57" s="11"/>
    </row>
    <row r="58" spans="1:18" x14ac:dyDescent="0.25">
      <c r="A58" s="49"/>
      <c r="B58" s="50"/>
      <c r="C58" s="51"/>
      <c r="D58" s="13" t="s">
        <v>17</v>
      </c>
      <c r="E58" s="14">
        <f>SUM(F58:Q58)</f>
        <v>0</v>
      </c>
      <c r="F58" s="14">
        <f>F15+F27</f>
        <v>0</v>
      </c>
      <c r="G58" s="14">
        <f>G15+G27</f>
        <v>0</v>
      </c>
      <c r="H58" s="14">
        <f t="shared" ref="H58:Q58" si="30">H15+H27</f>
        <v>0</v>
      </c>
      <c r="I58" s="14">
        <f t="shared" si="30"/>
        <v>0</v>
      </c>
      <c r="J58" s="14">
        <f t="shared" si="30"/>
        <v>0</v>
      </c>
      <c r="K58" s="14">
        <f t="shared" si="30"/>
        <v>0</v>
      </c>
      <c r="L58" s="14">
        <f t="shared" si="30"/>
        <v>0</v>
      </c>
      <c r="M58" s="14">
        <f t="shared" si="30"/>
        <v>0</v>
      </c>
      <c r="N58" s="14">
        <f t="shared" si="30"/>
        <v>0</v>
      </c>
      <c r="O58" s="14">
        <f t="shared" si="30"/>
        <v>0</v>
      </c>
      <c r="P58" s="14">
        <f t="shared" si="30"/>
        <v>0</v>
      </c>
      <c r="Q58" s="14">
        <f t="shared" si="30"/>
        <v>0</v>
      </c>
      <c r="R58" s="12"/>
    </row>
    <row r="59" spans="1:18" x14ac:dyDescent="0.25">
      <c r="A59" s="49"/>
      <c r="B59" s="50"/>
      <c r="C59" s="51"/>
      <c r="D59" s="15" t="s">
        <v>7</v>
      </c>
      <c r="E59" s="24">
        <f t="shared" ref="E59:E62" si="31">SUM(F59:Q59)</f>
        <v>47.44605</v>
      </c>
      <c r="F59" s="24">
        <f t="shared" ref="F59:Q59" si="32">F16+F28</f>
        <v>47.44605</v>
      </c>
      <c r="G59" s="14">
        <f t="shared" si="32"/>
        <v>0</v>
      </c>
      <c r="H59" s="14">
        <f t="shared" si="32"/>
        <v>0</v>
      </c>
      <c r="I59" s="14">
        <f t="shared" si="32"/>
        <v>0</v>
      </c>
      <c r="J59" s="14">
        <f t="shared" si="32"/>
        <v>0</v>
      </c>
      <c r="K59" s="14">
        <f t="shared" si="32"/>
        <v>0</v>
      </c>
      <c r="L59" s="14">
        <f t="shared" si="32"/>
        <v>0</v>
      </c>
      <c r="M59" s="14">
        <f t="shared" si="32"/>
        <v>0</v>
      </c>
      <c r="N59" s="14">
        <f t="shared" si="32"/>
        <v>0</v>
      </c>
      <c r="O59" s="14">
        <f t="shared" si="32"/>
        <v>0</v>
      </c>
      <c r="P59" s="14">
        <f t="shared" si="32"/>
        <v>0</v>
      </c>
      <c r="Q59" s="14">
        <f t="shared" si="32"/>
        <v>0</v>
      </c>
      <c r="R59" s="12"/>
    </row>
    <row r="60" spans="1:18" x14ac:dyDescent="0.25">
      <c r="A60" s="49"/>
      <c r="B60" s="50"/>
      <c r="C60" s="51"/>
      <c r="D60" s="15" t="s">
        <v>8</v>
      </c>
      <c r="E60" s="14">
        <f t="shared" si="31"/>
        <v>0</v>
      </c>
      <c r="F60" s="14">
        <f t="shared" ref="F60:Q60" si="33">F17+F29</f>
        <v>0</v>
      </c>
      <c r="G60" s="14">
        <f t="shared" si="33"/>
        <v>0</v>
      </c>
      <c r="H60" s="14">
        <f t="shared" si="33"/>
        <v>0</v>
      </c>
      <c r="I60" s="14">
        <f t="shared" si="33"/>
        <v>0</v>
      </c>
      <c r="J60" s="14">
        <f t="shared" si="33"/>
        <v>0</v>
      </c>
      <c r="K60" s="14">
        <f t="shared" si="33"/>
        <v>0</v>
      </c>
      <c r="L60" s="14">
        <f t="shared" si="33"/>
        <v>0</v>
      </c>
      <c r="M60" s="14">
        <f t="shared" si="33"/>
        <v>0</v>
      </c>
      <c r="N60" s="14">
        <f t="shared" si="33"/>
        <v>0</v>
      </c>
      <c r="O60" s="14">
        <f t="shared" si="33"/>
        <v>0</v>
      </c>
      <c r="P60" s="14">
        <f t="shared" si="33"/>
        <v>0</v>
      </c>
      <c r="Q60" s="14">
        <f t="shared" si="33"/>
        <v>0</v>
      </c>
      <c r="R60" s="12"/>
    </row>
    <row r="61" spans="1:18" x14ac:dyDescent="0.25">
      <c r="A61" s="49"/>
      <c r="B61" s="50"/>
      <c r="C61" s="51"/>
      <c r="D61" s="15" t="s">
        <v>14</v>
      </c>
      <c r="E61" s="24">
        <f t="shared" si="31"/>
        <v>1415.0920000000001</v>
      </c>
      <c r="F61" s="24">
        <f t="shared" ref="F61:Q61" si="34">F18+F30</f>
        <v>350</v>
      </c>
      <c r="G61" s="24">
        <f t="shared" si="34"/>
        <v>390.49400000000003</v>
      </c>
      <c r="H61" s="24">
        <f t="shared" si="34"/>
        <v>337.29899999999998</v>
      </c>
      <c r="I61" s="24">
        <f t="shared" si="34"/>
        <v>337.29899999999998</v>
      </c>
      <c r="J61" s="14">
        <f t="shared" si="34"/>
        <v>0</v>
      </c>
      <c r="K61" s="14">
        <f t="shared" si="34"/>
        <v>0</v>
      </c>
      <c r="L61" s="14">
        <f t="shared" si="34"/>
        <v>0</v>
      </c>
      <c r="M61" s="14">
        <f t="shared" si="34"/>
        <v>0</v>
      </c>
      <c r="N61" s="14">
        <f t="shared" si="34"/>
        <v>0</v>
      </c>
      <c r="O61" s="14">
        <f t="shared" si="34"/>
        <v>0</v>
      </c>
      <c r="P61" s="14">
        <f t="shared" si="34"/>
        <v>0</v>
      </c>
      <c r="Q61" s="14">
        <f t="shared" si="34"/>
        <v>0</v>
      </c>
      <c r="R61" s="12"/>
    </row>
    <row r="62" spans="1:18" x14ac:dyDescent="0.25">
      <c r="A62" s="52"/>
      <c r="B62" s="53"/>
      <c r="C62" s="54"/>
      <c r="D62" s="15" t="s">
        <v>15</v>
      </c>
      <c r="E62" s="24">
        <f t="shared" si="31"/>
        <v>246.803</v>
      </c>
      <c r="F62" s="14">
        <f t="shared" ref="F62:Q62" si="35">F19+F31</f>
        <v>0</v>
      </c>
      <c r="G62" s="24">
        <f t="shared" si="35"/>
        <v>246.803</v>
      </c>
      <c r="H62" s="14">
        <f t="shared" si="35"/>
        <v>0</v>
      </c>
      <c r="I62" s="14">
        <f t="shared" si="35"/>
        <v>0</v>
      </c>
      <c r="J62" s="14">
        <f t="shared" si="35"/>
        <v>0</v>
      </c>
      <c r="K62" s="14">
        <f t="shared" si="35"/>
        <v>0</v>
      </c>
      <c r="L62" s="14">
        <f t="shared" si="35"/>
        <v>0</v>
      </c>
      <c r="M62" s="14">
        <f t="shared" si="35"/>
        <v>0</v>
      </c>
      <c r="N62" s="14">
        <f t="shared" si="35"/>
        <v>0</v>
      </c>
      <c r="O62" s="14">
        <f t="shared" si="35"/>
        <v>0</v>
      </c>
      <c r="P62" s="14">
        <f t="shared" si="35"/>
        <v>0</v>
      </c>
      <c r="Q62" s="14">
        <f t="shared" si="35"/>
        <v>0</v>
      </c>
      <c r="R62" s="12"/>
    </row>
    <row r="65" spans="5:5" x14ac:dyDescent="0.25">
      <c r="E65" s="6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Екатерина А. Суздальцева</cp:lastModifiedBy>
  <cp:lastPrinted>2020-05-13T05:55:00Z</cp:lastPrinted>
  <dcterms:created xsi:type="dcterms:W3CDTF">2015-11-05T11:09:37Z</dcterms:created>
  <dcterms:modified xsi:type="dcterms:W3CDTF">2020-05-13T05:55:37Z</dcterms:modified>
</cp:coreProperties>
</file>