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9 ГОиЧС\МП 2021\133-п от 29.03.2021 - копия\"/>
    </mc:Choice>
  </mc:AlternateContent>
  <xr:revisionPtr revIDLastSave="0" documentId="13_ncr:1_{D6BC871D-2253-43CE-BCB2-B04199129F11}" xr6:coauthVersionLast="45" xr6:coauthVersionMax="45" xr10:uidLastSave="{00000000-0000-0000-0000-000000000000}"/>
  <bookViews>
    <workbookView xWindow="12075" yWindow="90" windowWidth="1944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s="1"/>
  <c r="F28" i="4" l="1"/>
  <c r="F27" i="4"/>
  <c r="G28" i="4"/>
  <c r="G27" i="4"/>
  <c r="H31" i="4"/>
  <c r="H30" i="4"/>
  <c r="H29" i="4"/>
  <c r="H28" i="4"/>
  <c r="H27" i="4"/>
  <c r="E27" i="4" s="1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F19" i="4" l="1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E51" i="4" s="1"/>
  <c r="G49" i="4"/>
  <c r="G48" i="4"/>
  <c r="H50" i="4"/>
  <c r="F49" i="4"/>
  <c r="E49" i="4" s="1"/>
  <c r="F50" i="4"/>
  <c r="E50" i="4" l="1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<sst xmlns="http://schemas.openxmlformats.org/spreadsheetml/2006/main" count="86" uniqueCount="47">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</sst>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right" vertical="top" wrapText="1"/>
    </xf>
    <xf numFmtId="167" fontId="4" fillId="0" borderId="1" xfId="0" applyNumberFormat="1" applyFont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167" fontId="2" fillId="0" borderId="1" xfId="0" applyNumberFormat="1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 applyProtection="1">
      <alignment horizontal="right" vertical="top" wrapText="1"/>
    </xf>
    <xf numFmtId="167" fontId="2" fillId="0" borderId="1" xfId="0" applyNumberFormat="1" applyFont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zoomScale="70" zoomScaleNormal="85" zoomScaleSheetLayoutView="70" workbookViewId="0">
      <selection activeCell="D22" sqref="D22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72" t="s">
        <v>10</v>
      </c>
      <c r="I1" s="72"/>
      <c r="J1" s="72"/>
      <c r="K1" s="72"/>
      <c r="L1" s="72"/>
      <c r="M1" s="72"/>
      <c r="N1" s="72"/>
      <c r="O1" s="72"/>
      <c r="P1" s="72"/>
      <c r="Q1" s="72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75" t="s">
        <v>3</v>
      </c>
      <c r="B5" s="48" t="s">
        <v>4</v>
      </c>
      <c r="C5" s="48" t="s">
        <v>5</v>
      </c>
      <c r="D5" s="48" t="s">
        <v>6</v>
      </c>
      <c r="E5" s="48" t="s">
        <v>7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3" customFormat="1" x14ac:dyDescent="0.2">
      <c r="A6" s="75"/>
      <c r="B6" s="48"/>
      <c r="C6" s="48"/>
      <c r="D6" s="48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73" t="s">
        <v>16</v>
      </c>
      <c r="B8" s="74" t="s">
        <v>44</v>
      </c>
      <c r="C8" s="73" t="s">
        <v>34</v>
      </c>
      <c r="D8" s="14" t="s">
        <v>0</v>
      </c>
      <c r="E8" s="20">
        <f>SUM(F8:Q8)</f>
        <v>6631.6972800000003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1548.3881200000001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73"/>
      <c r="B9" s="74"/>
      <c r="C9" s="73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8"/>
      <c r="B10" s="47"/>
      <c r="C10" s="48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8"/>
      <c r="B11" s="47"/>
      <c r="C11" s="48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8"/>
      <c r="B12" s="47"/>
      <c r="C12" s="48"/>
      <c r="D12" s="5" t="s">
        <v>15</v>
      </c>
      <c r="E12" s="21">
        <f t="shared" si="1"/>
        <v>4979.3606500000005</v>
      </c>
      <c r="F12" s="42">
        <v>702.10346000000004</v>
      </c>
      <c r="G12" s="23">
        <f>3785-3390-37.13093-34</f>
        <v>323.86907000000002</v>
      </c>
      <c r="H12" s="22">
        <f>205+1.38681+267.34831-21.14701-1.38681-209.37638+176.5632</f>
        <v>418.38811999999996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8"/>
      <c r="B13" s="47"/>
      <c r="C13" s="48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8" t="s">
        <v>21</v>
      </c>
      <c r="B14" s="47" t="s">
        <v>20</v>
      </c>
      <c r="C14" s="48" t="s">
        <v>34</v>
      </c>
      <c r="D14" s="11" t="s">
        <v>0</v>
      </c>
      <c r="E14" s="20">
        <f>SUM(F14:Q14)</f>
        <v>15011.418200000002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1578.5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8"/>
      <c r="B15" s="47"/>
      <c r="C15" s="48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8"/>
      <c r="B16" s="47"/>
      <c r="C16" s="48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8"/>
      <c r="B17" s="47"/>
      <c r="C17" s="48"/>
      <c r="D17" s="5" t="s">
        <v>12</v>
      </c>
      <c r="E17" s="21">
        <f t="shared" si="3"/>
        <v>9511.5665700000009</v>
      </c>
      <c r="F17" s="42">
        <v>0</v>
      </c>
      <c r="G17" s="22">
        <f>6675.13057+397.536+1310.4</f>
        <v>8383.0665700000009</v>
      </c>
      <c r="H17" s="22">
        <v>1128.5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8"/>
      <c r="B18" s="47"/>
      <c r="C18" s="48"/>
      <c r="D18" s="5" t="s">
        <v>15</v>
      </c>
      <c r="E18" s="21">
        <f>SUM(F18:Q18)</f>
        <v>4899.8516300000001</v>
      </c>
      <c r="F18" s="42">
        <f>430.61756-200-50-53.32683</f>
        <v>127.29073000000002</v>
      </c>
      <c r="G18" s="22">
        <f>230-57.4391</f>
        <v>172.5609</v>
      </c>
      <c r="H18" s="22">
        <v>250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8"/>
      <c r="B19" s="47"/>
      <c r="C19" s="48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0" t="s">
        <v>45</v>
      </c>
      <c r="B20" s="71" t="s">
        <v>46</v>
      </c>
      <c r="C20" s="70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0"/>
      <c r="B21" s="71"/>
      <c r="C21" s="70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0"/>
      <c r="B22" s="71"/>
      <c r="C22" s="70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0"/>
      <c r="B23" s="71"/>
      <c r="C23" s="70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0"/>
      <c r="B24" s="71"/>
      <c r="C24" s="70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0"/>
      <c r="B25" s="71"/>
      <c r="C25" s="70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1" t="s">
        <v>14</v>
      </c>
      <c r="B26" s="62"/>
      <c r="C26" s="63"/>
      <c r="D26" s="11" t="s">
        <v>0</v>
      </c>
      <c r="E26" s="20">
        <f>SUM(F26:Q26)</f>
        <v>21858.767220000002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3126.8881200000001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4"/>
      <c r="B27" s="65"/>
      <c r="C27" s="66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4"/>
      <c r="B28" s="65"/>
      <c r="C28" s="66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4"/>
      <c r="B29" s="65"/>
      <c r="C29" s="66"/>
      <c r="D29" s="11" t="s">
        <v>12</v>
      </c>
      <c r="E29" s="20">
        <f t="shared" si="8"/>
        <v>9713.9032000000007</v>
      </c>
      <c r="F29" s="43">
        <f>F11+F17</f>
        <v>202.33663000000001</v>
      </c>
      <c r="G29" s="24">
        <f>G11+G17+G23</f>
        <v>8383.0665700000009</v>
      </c>
      <c r="H29" s="24">
        <f>H11+H17</f>
        <v>1128.5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4"/>
      <c r="B30" s="65"/>
      <c r="C30" s="66"/>
      <c r="D30" s="11" t="s">
        <v>15</v>
      </c>
      <c r="E30" s="20">
        <f t="shared" si="8"/>
        <v>10094.864020000001</v>
      </c>
      <c r="F30" s="43">
        <f>F12+F18+F24</f>
        <v>971.53907000000004</v>
      </c>
      <c r="G30" s="24">
        <f>G12+G18+G24</f>
        <v>569.93682999999999</v>
      </c>
      <c r="H30" s="24">
        <f>H12+H18</f>
        <v>668.38811999999996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67"/>
      <c r="B31" s="68"/>
      <c r="C31" s="69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58" t="s">
        <v>17</v>
      </c>
      <c r="B32" s="59"/>
      <c r="C32" s="60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49" t="s">
        <v>18</v>
      </c>
      <c r="B33" s="50"/>
      <c r="C33" s="51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2"/>
      <c r="B34" s="53"/>
      <c r="C34" s="54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2"/>
      <c r="B35" s="53"/>
      <c r="C35" s="54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2"/>
      <c r="B36" s="53"/>
      <c r="C36" s="54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2"/>
      <c r="B37" s="53"/>
      <c r="C37" s="54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5"/>
      <c r="B38" s="56"/>
      <c r="C38" s="57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49" t="s">
        <v>19</v>
      </c>
      <c r="B39" s="50"/>
      <c r="C39" s="51"/>
      <c r="D39" s="11" t="s">
        <v>0</v>
      </c>
      <c r="E39" s="20">
        <f>SUM(F39:Q39)</f>
        <v>21858.767220000002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3126.8881200000001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2"/>
      <c r="B40" s="53"/>
      <c r="C40" s="54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2"/>
      <c r="B41" s="53"/>
      <c r="C41" s="54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2"/>
      <c r="B42" s="53"/>
      <c r="C42" s="54"/>
      <c r="D42" s="6" t="s">
        <v>12</v>
      </c>
      <c r="E42" s="21">
        <f t="shared" si="13"/>
        <v>9713.9032000000007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1128.5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2"/>
      <c r="B43" s="53"/>
      <c r="C43" s="54"/>
      <c r="D43" s="6" t="s">
        <v>15</v>
      </c>
      <c r="E43" s="21">
        <f>SUM(F43:Q43)</f>
        <v>10094.864020000001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668.38811999999996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5"/>
      <c r="B44" s="56"/>
      <c r="C44" s="57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58" t="s">
        <v>17</v>
      </c>
      <c r="B45" s="59"/>
      <c r="C45" s="60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49" t="s">
        <v>33</v>
      </c>
      <c r="B46" s="50"/>
      <c r="C46" s="51"/>
      <c r="D46" s="11" t="s">
        <v>0</v>
      </c>
      <c r="E46" s="20">
        <f t="shared" ref="E46:E51" si="19">SUM(F46:Q46)</f>
        <v>21858.767220000002</v>
      </c>
      <c r="F46" s="43">
        <f>SUM(F47:F51)</f>
        <v>1173.8757000000001</v>
      </c>
      <c r="G46" s="24">
        <f t="shared" ref="G46:Q46" si="20">SUM(G47:G51)</f>
        <v>8953.0034000000014</v>
      </c>
      <c r="H46" s="24">
        <f t="shared" si="20"/>
        <v>3126.8881200000001</v>
      </c>
      <c r="I46" s="24">
        <f t="shared" si="20"/>
        <v>815</v>
      </c>
      <c r="J46" s="24">
        <f t="shared" si="20"/>
        <v>790</v>
      </c>
      <c r="K46" s="24">
        <f t="shared" si="20"/>
        <v>1000</v>
      </c>
      <c r="L46" s="24">
        <f t="shared" si="20"/>
        <v>1000</v>
      </c>
      <c r="M46" s="24">
        <f t="shared" si="20"/>
        <v>1000</v>
      </c>
      <c r="N46" s="24">
        <f t="shared" si="20"/>
        <v>1000</v>
      </c>
      <c r="O46" s="24">
        <f t="shared" si="20"/>
        <v>1000</v>
      </c>
      <c r="P46" s="24">
        <f t="shared" si="20"/>
        <v>1000</v>
      </c>
      <c r="Q46" s="24">
        <f t="shared" si="20"/>
        <v>1000</v>
      </c>
    </row>
    <row r="47" spans="1:18" s="3" customFormat="1" x14ac:dyDescent="0.2">
      <c r="A47" s="52"/>
      <c r="B47" s="53"/>
      <c r="C47" s="54"/>
      <c r="D47" s="17" t="s">
        <v>22</v>
      </c>
      <c r="E47" s="21">
        <f t="shared" si="19"/>
        <v>0</v>
      </c>
      <c r="F47" s="42">
        <f>F27</f>
        <v>0</v>
      </c>
      <c r="G47" s="22">
        <f t="shared" ref="G47:Q47" si="21">G27</f>
        <v>0</v>
      </c>
      <c r="H47" s="22">
        <f t="shared" si="21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1"/>
        <v>0</v>
      </c>
    </row>
    <row r="48" spans="1:18" s="3" customFormat="1" x14ac:dyDescent="0.2">
      <c r="A48" s="52"/>
      <c r="B48" s="53"/>
      <c r="C48" s="54"/>
      <c r="D48" s="6" t="s">
        <v>11</v>
      </c>
      <c r="E48" s="21">
        <f t="shared" si="19"/>
        <v>0</v>
      </c>
      <c r="F48" s="42">
        <f>F28</f>
        <v>0</v>
      </c>
      <c r="G48" s="22">
        <f t="shared" ref="G48:Q48" si="22">G28</f>
        <v>0</v>
      </c>
      <c r="H48" s="22">
        <f t="shared" si="22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2"/>
        <v>0</v>
      </c>
    </row>
    <row r="49" spans="1:18" s="3" customFormat="1" x14ac:dyDescent="0.2">
      <c r="A49" s="52"/>
      <c r="B49" s="53"/>
      <c r="C49" s="54"/>
      <c r="D49" s="6" t="s">
        <v>12</v>
      </c>
      <c r="E49" s="21">
        <f t="shared" si="19"/>
        <v>9713.9032000000007</v>
      </c>
      <c r="F49" s="42">
        <f t="shared" ref="F49:Q49" si="23">F29</f>
        <v>202.33663000000001</v>
      </c>
      <c r="G49" s="22">
        <f t="shared" si="23"/>
        <v>8383.0665700000009</v>
      </c>
      <c r="H49" s="22">
        <f t="shared" si="23"/>
        <v>1128.5</v>
      </c>
      <c r="I49" s="22"/>
      <c r="J49" s="22"/>
      <c r="K49" s="22"/>
      <c r="L49" s="22"/>
      <c r="M49" s="22"/>
      <c r="N49" s="22"/>
      <c r="O49" s="22"/>
      <c r="P49" s="22"/>
      <c r="Q49" s="22">
        <f t="shared" si="23"/>
        <v>0</v>
      </c>
    </row>
    <row r="50" spans="1:18" s="3" customFormat="1" x14ac:dyDescent="0.2">
      <c r="A50" s="52"/>
      <c r="B50" s="53"/>
      <c r="C50" s="54"/>
      <c r="D50" s="6" t="s">
        <v>15</v>
      </c>
      <c r="E50" s="21">
        <f t="shared" si="19"/>
        <v>10094.864020000001</v>
      </c>
      <c r="F50" s="42">
        <f t="shared" ref="F50:Q50" si="24">F30</f>
        <v>971.53907000000004</v>
      </c>
      <c r="G50" s="22">
        <f t="shared" si="24"/>
        <v>569.93682999999999</v>
      </c>
      <c r="H50" s="22">
        <f t="shared" si="24"/>
        <v>668.38811999999996</v>
      </c>
      <c r="I50" s="22">
        <f t="shared" si="24"/>
        <v>455</v>
      </c>
      <c r="J50" s="22">
        <f t="shared" si="24"/>
        <v>430</v>
      </c>
      <c r="K50" s="22">
        <f t="shared" si="24"/>
        <v>1000</v>
      </c>
      <c r="L50" s="22">
        <f t="shared" si="24"/>
        <v>1000</v>
      </c>
      <c r="M50" s="22">
        <f t="shared" si="24"/>
        <v>1000</v>
      </c>
      <c r="N50" s="22">
        <f t="shared" si="24"/>
        <v>1000</v>
      </c>
      <c r="O50" s="22">
        <f t="shared" si="24"/>
        <v>1000</v>
      </c>
      <c r="P50" s="22">
        <f t="shared" si="24"/>
        <v>1000</v>
      </c>
      <c r="Q50" s="22">
        <f t="shared" si="24"/>
        <v>1000</v>
      </c>
    </row>
    <row r="51" spans="1:18" s="12" customFormat="1" x14ac:dyDescent="0.2">
      <c r="A51" s="55"/>
      <c r="B51" s="56"/>
      <c r="C51" s="57"/>
      <c r="D51" s="6" t="s">
        <v>13</v>
      </c>
      <c r="E51" s="15">
        <f t="shared" si="19"/>
        <v>2050</v>
      </c>
      <c r="F51" s="45">
        <f>F31</f>
        <v>0</v>
      </c>
      <c r="G51" s="16">
        <f t="shared" ref="G51:Q51" si="25">G31</f>
        <v>0</v>
      </c>
      <c r="H51" s="16">
        <f t="shared" si="25"/>
        <v>1330</v>
      </c>
      <c r="I51" s="16">
        <v>360</v>
      </c>
      <c r="J51" s="16">
        <v>360</v>
      </c>
      <c r="K51" s="16"/>
      <c r="L51" s="16"/>
      <c r="M51" s="16"/>
      <c r="N51" s="16"/>
      <c r="O51" s="16"/>
      <c r="P51" s="16"/>
      <c r="Q51" s="16">
        <f t="shared" si="25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2021-05-20T05:54:07Z</dcterms:modified>
</cp:coreProperties>
</file>