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8832" yWindow="480" windowWidth="19440" windowHeight="15420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4'!$A$1:$X$39</definedName>
    <definedName name="_xlnm.Print_Area" localSheetId="0">'приложение № 1'!$A$1:$I$21</definedName>
    <definedName name="_xlnm.Print_Area" localSheetId="2">'приложение № 3'!$A$1:$I$20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3" l="1"/>
  <c r="D14" i="3"/>
  <c r="D15" i="3"/>
  <c r="D16" i="3"/>
  <c r="D17" i="3"/>
  <c r="D18" i="3"/>
  <c r="D19" i="3"/>
  <c r="D20" i="3"/>
  <c r="E17" i="3" l="1"/>
  <c r="E18" i="3"/>
  <c r="I20" i="1" l="1"/>
  <c r="I18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H11" i="1"/>
  <c r="G11" i="1"/>
  <c r="F11" i="1"/>
  <c r="E11" i="1"/>
  <c r="I13" i="3"/>
  <c r="F13" i="3"/>
  <c r="G13" i="3"/>
  <c r="H13" i="3"/>
  <c r="G15" i="3" l="1"/>
  <c r="H15" i="3"/>
  <c r="I15" i="3"/>
  <c r="G14" i="3"/>
  <c r="H14" i="3"/>
  <c r="I14" i="3"/>
  <c r="G12" i="3"/>
  <c r="H12" i="3"/>
  <c r="I12" i="3"/>
  <c r="G11" i="3"/>
  <c r="H11" i="3"/>
  <c r="I11" i="3"/>
  <c r="G10" i="3"/>
  <c r="H10" i="3"/>
  <c r="I10" i="3"/>
  <c r="H9" i="3" l="1"/>
  <c r="I9" i="3"/>
  <c r="G9" i="3"/>
  <c r="F12" i="3" l="1"/>
  <c r="E12" i="3" l="1"/>
  <c r="D12" i="3" s="1"/>
  <c r="E13" i="3"/>
  <c r="E15" i="3" l="1"/>
  <c r="F15" i="3"/>
  <c r="D11" i="1" l="1"/>
  <c r="E10" i="3" l="1"/>
  <c r="F10" i="3"/>
  <c r="E11" i="3"/>
  <c r="D11" i="3" s="1"/>
  <c r="F11" i="3"/>
  <c r="D10" i="3" l="1"/>
  <c r="E14" i="3"/>
  <c r="F14" i="3"/>
  <c r="F9" i="3" l="1"/>
  <c r="E9" i="3"/>
  <c r="D9" i="3" l="1"/>
</calcChain>
</file>

<file path=xl/sharedStrings.xml><?xml version="1.0" encoding="utf-8"?>
<sst xmlns="http://schemas.openxmlformats.org/spreadsheetml/2006/main" count="262" uniqueCount="120">
  <si>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</si>
  <si>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</si>
  <si>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</si>
  <si>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</si>
  <si>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</si>
  <si>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</si>
  <si>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</si>
  <si>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</si>
  <si>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</si>
  <si>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</si>
  <si>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</si>
  <si>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</si>
  <si>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</si>
  <si>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</si>
  <si>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</si>
  <si>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</si>
  <si>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</si>
  <si>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Объемы бюджетных ассигнований, (тыс. рублей)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</si>
  <si>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</si>
  <si>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</si>
  <si>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</si>
  <si>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</si>
  <si>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</si>
  <si>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</si>
  <si>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</si>
  <si>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</si>
  <si>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2021 г.</t>
  </si>
  <si>
    <t>2022 г.</t>
  </si>
  <si>
    <t>бюджет района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</si>
  <si>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</si>
  <si>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</si>
  <si>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</si>
  <si>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</si>
  <si>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</si>
  <si>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</si>
  <si>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</si>
  <si>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МУ "Администрация городского поселения Пойковский"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</si>
  <si>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</si>
  <si>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</si>
  <si>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</si>
  <si>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2021г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</si>
  <si>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</si>
  <si>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</si>
  <si>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</si>
  <si>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</si>
  <si>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</si>
  <si>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</si>
  <si>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</si>
  <si>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</si>
  <si>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</si>
  <si>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Всего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</si>
  <si>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</si>
  <si>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</si>
  <si>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</si>
  <si>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</si>
  <si>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</si>
  <si>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</si>
  <si>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</si>
  <si>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</si>
  <si>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</si>
  <si>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</si>
  <si>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</si>
  <si>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</si>
  <si>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</si>
  <si>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</si>
  <si>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</si>
  <si>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</si>
  <si>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t>Проценты,тыс. руб.</t>
  </si>
  <si>
    <t>Контрольные события №3</t>
  </si>
  <si>
    <t>Реализация данного проекта позволит создать максимально благоприятные, комфортные и безопасные условия для граждан.</t>
  </si>
  <si>
    <t>2.    Основное мероприятие: Повышение уровня благоустройства территорий общего пользования.</t>
  </si>
  <si>
    <t>66/253766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</si>
  <si>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</si>
  <si>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</si>
  <si>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</si>
  <si>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</si>
  <si>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</si>
  <si>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</si>
  <si>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</si>
  <si>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</si>
  <si>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2023 г.</t>
  </si>
  <si>
    <t>2024 г.</t>
  </si>
  <si>
    <t>2025 г.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</si>
  <si>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2"/>
        <rFont val="Arial"/>
        <family val="2"/>
        <charset val="204"/>
      </rPr>
      <t xml:space="preserve">ВКЛЮЧЕННЫХ В ПРОГРАММУ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</si>
  <si>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2"/>
        <rFont val="Arial"/>
        <family val="2"/>
        <charset val="204"/>
      </rPr>
      <t xml:space="preserve">1% ОТ ОБЪЕМА БЮДЖЕТНЫХ АССИГНОВАНИЙ </t>
    </r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</si>
  <si>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2"/>
        <rFont val="Arial"/>
        <family val="2"/>
        <charset val="204"/>
      </rPr>
      <t xml:space="preserve"> 1% ОТ ОБЩЕЙ ЧИСЛЕННОСТИ НАСЕЛЕНИЯ ПО 2 ЧАСА </t>
    </r>
  </si>
  <si>
    <t xml:space="preserve">Благоустройство дворовой территории многоквартирных домов в гп. Пойковский </t>
  </si>
  <si>
    <t>Благоустройство мест общего пользования в гп. Пойковский</t>
  </si>
  <si>
    <t>Благоустройство  в гп. Пойковский</t>
  </si>
  <si>
    <t>2023г</t>
  </si>
  <si>
    <t>2022 г</t>
  </si>
  <si>
    <t>2024г</t>
  </si>
  <si>
    <t>2025г</t>
  </si>
  <si>
    <t>Конечные показатели программы 2025 г.</t>
  </si>
  <si>
    <t>48/195932</t>
  </si>
  <si>
    <t>52/208897</t>
  </si>
  <si>
    <t>56/221480</t>
  </si>
  <si>
    <t>60/233449</t>
  </si>
  <si>
    <t>31/14106</t>
  </si>
  <si>
    <t>80/76420</t>
  </si>
  <si>
    <t>90/80675</t>
  </si>
  <si>
    <t>91/90955</t>
  </si>
  <si>
    <t>100/104515</t>
  </si>
  <si>
    <t>20/17775</t>
  </si>
  <si>
    <t>10/13520</t>
  </si>
  <si>
    <t>9/13520</t>
  </si>
  <si>
    <t>261/522</t>
  </si>
  <si>
    <t>Благоустройство дворовой территории многоквартирных домов микрорайон 1 (№100,101,102, №104), микрорайон 3 (№109,111, №123)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</si>
  <si>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</si>
  <si>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</si>
  <si>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</si>
  <si>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</si>
  <si>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</si>
  <si>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</si>
  <si>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</si>
  <si>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2021-2025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</si>
  <si>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2021-2025 гг"</t>
  </si>
  <si>
    <t>Ресурсное обеспечение реализации муниципальной программы на 2021-2025 годы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</si>
  <si>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2021-2025 гг"</t>
  </si>
  <si>
    <t>План реализации муниципальной программы на на 2021-2025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</si>
</sst>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"/>
    <numFmt numFmtId="165" formatCode="0.0"/>
    <numFmt numFmtId="166" formatCode="#,##0.0000_ ;\-#,##0.0000\ "/>
    <numFmt numFmtId="167" formatCode="#,##0.00000_ ;\-#,##0.00000\ "/>
    <numFmt numFmtId="168" formatCode="#,##0.0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3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/>
    <xf numFmtId="167" fontId="1" fillId="0" borderId="1" xfId="1" applyNumberFormat="1" applyFont="1" applyFill="1" applyBorder="1"/>
    <xf numFmtId="167" fontId="1" fillId="0" borderId="1" xfId="1" applyNumberFormat="1" applyFont="1" applyFill="1" applyBorder="1" applyAlignment="1">
      <alignment vertical="center"/>
    </xf>
    <xf numFmtId="167" fontId="1" fillId="0" borderId="1" xfId="1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topLeftCell="C4" zoomScaleNormal="100" zoomScaleSheetLayoutView="100" workbookViewId="0">
      <selection activeCell="D16" sqref="D16"/>
    </sheetView>
  </sheetViews>
  <sheetFormatPr defaultColWidth="9.109375" defaultRowHeight="16.8" x14ac:dyDescent="0.3"/>
  <cols>
    <col min="1" max="1" width="3.88671875" style="12" bestFit="1" customWidth="1"/>
    <col min="2" max="2" width="50.33203125" style="50" customWidth="1"/>
    <col min="3" max="3" width="13" style="12" bestFit="1" customWidth="1"/>
    <col min="4" max="5" width="13.33203125" style="12" bestFit="1" customWidth="1"/>
    <col min="6" max="6" width="14.6640625" style="12" customWidth="1"/>
    <col min="7" max="8" width="13.33203125" style="12" customWidth="1"/>
    <col min="9" max="9" width="19.109375" style="12" customWidth="1"/>
    <col min="10" max="16384" width="9.109375" style="12"/>
  </cols>
  <sheetData>
    <row r="1" spans="1:10" ht="18" customHeight="1" x14ac:dyDescent="0.3">
      <c r="D1" s="72"/>
      <c r="E1" s="72"/>
      <c r="F1" s="72"/>
      <c r="G1" s="72"/>
      <c r="H1" s="72"/>
      <c r="I1" s="72"/>
    </row>
    <row r="2" spans="1:10" x14ac:dyDescent="0.3">
      <c r="D2" s="72"/>
      <c r="E2" s="72"/>
      <c r="F2" s="72"/>
      <c r="G2" s="72"/>
      <c r="H2" s="72"/>
      <c r="I2" s="72"/>
    </row>
    <row r="3" spans="1:10" ht="34.5" customHeight="1" x14ac:dyDescent="0.3">
      <c r="D3" s="72"/>
      <c r="E3" s="72"/>
      <c r="F3" s="72"/>
      <c r="G3" s="72"/>
      <c r="H3" s="72"/>
      <c r="I3" s="72"/>
    </row>
    <row r="4" spans="1:10" ht="15" customHeight="1" x14ac:dyDescent="0.3"/>
    <row r="5" spans="1:10" ht="18" customHeight="1" x14ac:dyDescent="0.3">
      <c r="A5" s="77" t="s">
        <v>0</v>
      </c>
      <c r="B5" s="77"/>
      <c r="C5" s="77"/>
      <c r="D5" s="77"/>
      <c r="E5" s="77"/>
      <c r="F5" s="77"/>
      <c r="G5" s="77"/>
      <c r="H5" s="77"/>
      <c r="I5" s="77"/>
    </row>
    <row r="6" spans="1:10" x14ac:dyDescent="0.3">
      <c r="A6" s="77" t="s">
        <v>1</v>
      </c>
      <c r="B6" s="77"/>
      <c r="C6" s="77"/>
      <c r="D6" s="77"/>
      <c r="E6" s="77"/>
      <c r="F6" s="77"/>
      <c r="G6" s="77"/>
      <c r="H6" s="77"/>
      <c r="I6" s="77"/>
    </row>
    <row r="8" spans="1:10" ht="46.5" customHeight="1" x14ac:dyDescent="0.3">
      <c r="A8" s="75" t="s">
        <v>2</v>
      </c>
      <c r="B8" s="76" t="s">
        <v>3</v>
      </c>
      <c r="C8" s="75" t="s">
        <v>4</v>
      </c>
      <c r="D8" s="73"/>
      <c r="E8" s="73"/>
      <c r="F8" s="73"/>
      <c r="G8" s="73"/>
      <c r="H8" s="73"/>
      <c r="I8" s="74"/>
      <c r="J8" s="13"/>
    </row>
    <row r="9" spans="1:10" ht="62.25" customHeight="1" x14ac:dyDescent="0.3">
      <c r="A9" s="75"/>
      <c r="B9" s="76"/>
      <c r="C9" s="75"/>
      <c r="D9" s="15">
        <v>44197</v>
      </c>
      <c r="E9" s="15">
        <v>44562</v>
      </c>
      <c r="F9" s="15">
        <v>44927</v>
      </c>
      <c r="G9" s="15">
        <v>45292</v>
      </c>
      <c r="H9" s="15">
        <v>45658</v>
      </c>
      <c r="I9" s="14" t="s">
        <v>93</v>
      </c>
    </row>
    <row r="10" spans="1:10" s="32" customFormat="1" ht="182.1" customHeight="1" x14ac:dyDescent="0.3">
      <c r="A10" s="3">
        <v>1</v>
      </c>
      <c r="B10" s="51" t="s">
        <v>63</v>
      </c>
      <c r="C10" s="31" t="s">
        <v>30</v>
      </c>
      <c r="D10" s="5" t="s">
        <v>76</v>
      </c>
      <c r="E10" s="5" t="s">
        <v>94</v>
      </c>
      <c r="F10" s="5" t="s">
        <v>95</v>
      </c>
      <c r="G10" s="5" t="s">
        <v>96</v>
      </c>
      <c r="H10" s="5" t="s">
        <v>97</v>
      </c>
      <c r="I10" s="5" t="s">
        <v>71</v>
      </c>
    </row>
    <row r="11" spans="1:10" s="32" customFormat="1" ht="98.1" customHeight="1" x14ac:dyDescent="0.3">
      <c r="A11" s="3">
        <f>A10+1</f>
        <v>2</v>
      </c>
      <c r="B11" s="51" t="s">
        <v>83</v>
      </c>
      <c r="C11" s="31" t="s">
        <v>31</v>
      </c>
      <c r="D11" s="7">
        <f>(178998)/253766*100</f>
        <v>70.536636113584962</v>
      </c>
      <c r="E11" s="8">
        <f>(195932/253766)*100</f>
        <v>77.209712885098867</v>
      </c>
      <c r="F11" s="8">
        <f>(208897/253766)*100</f>
        <v>82.318750344805849</v>
      </c>
      <c r="G11" s="8">
        <f>(221480/253766)*100</f>
        <v>87.277255424288512</v>
      </c>
      <c r="H11" s="8">
        <f>(233449/253766)*100</f>
        <v>91.9938053167091</v>
      </c>
      <c r="I11" s="8">
        <v>100</v>
      </c>
    </row>
    <row r="12" spans="1:10" s="32" customFormat="1" ht="101.25" customHeight="1" x14ac:dyDescent="0.3">
      <c r="A12" s="3">
        <f t="shared" ref="A12:A21" si="0">A11+1</f>
        <v>3</v>
      </c>
      <c r="B12" s="51" t="s">
        <v>32</v>
      </c>
      <c r="C12" s="31" t="s">
        <v>30</v>
      </c>
      <c r="D12" s="3" t="s">
        <v>98</v>
      </c>
      <c r="E12" s="3" t="s">
        <v>98</v>
      </c>
      <c r="F12" s="3" t="s">
        <v>98</v>
      </c>
      <c r="G12" s="3" t="s">
        <v>98</v>
      </c>
      <c r="H12" s="3" t="s">
        <v>98</v>
      </c>
      <c r="I12" s="3" t="s">
        <v>98</v>
      </c>
    </row>
    <row r="13" spans="1:10" ht="117.75" customHeight="1" x14ac:dyDescent="0.3">
      <c r="A13" s="3">
        <f t="shared" si="0"/>
        <v>4</v>
      </c>
      <c r="B13" s="52" t="s">
        <v>56</v>
      </c>
      <c r="C13" s="4" t="s">
        <v>31</v>
      </c>
      <c r="D13" s="5">
        <v>100</v>
      </c>
      <c r="E13" s="5">
        <v>100</v>
      </c>
      <c r="F13" s="5">
        <v>100</v>
      </c>
      <c r="G13" s="5">
        <v>100</v>
      </c>
      <c r="H13" s="5">
        <v>100</v>
      </c>
      <c r="I13" s="5">
        <v>100</v>
      </c>
    </row>
    <row r="14" spans="1:10" s="32" customFormat="1" ht="71.25" customHeight="1" x14ac:dyDescent="0.3">
      <c r="A14" s="3">
        <f t="shared" si="0"/>
        <v>5</v>
      </c>
      <c r="B14" s="51" t="s">
        <v>65</v>
      </c>
      <c r="C14" s="31" t="s">
        <v>33</v>
      </c>
      <c r="D14" s="5">
        <v>10</v>
      </c>
      <c r="E14" s="5">
        <v>10</v>
      </c>
      <c r="F14" s="5">
        <v>11</v>
      </c>
      <c r="G14" s="5">
        <v>11</v>
      </c>
      <c r="H14" s="5">
        <v>11</v>
      </c>
      <c r="I14" s="5">
        <v>15</v>
      </c>
    </row>
    <row r="15" spans="1:10" s="32" customFormat="1" ht="86.25" customHeight="1" x14ac:dyDescent="0.3">
      <c r="A15" s="3">
        <f t="shared" si="0"/>
        <v>6</v>
      </c>
      <c r="B15" s="51" t="s">
        <v>79</v>
      </c>
      <c r="C15" s="31" t="s">
        <v>34</v>
      </c>
      <c r="D15" s="33" t="s">
        <v>99</v>
      </c>
      <c r="E15" s="33" t="s">
        <v>100</v>
      </c>
      <c r="F15" s="33" t="s">
        <v>101</v>
      </c>
      <c r="G15" s="33" t="s">
        <v>102</v>
      </c>
      <c r="H15" s="33" t="s">
        <v>102</v>
      </c>
      <c r="I15" s="33" t="s">
        <v>102</v>
      </c>
    </row>
    <row r="16" spans="1:10" s="32" customFormat="1" ht="100.5" customHeight="1" x14ac:dyDescent="0.3">
      <c r="A16" s="3">
        <f t="shared" si="0"/>
        <v>7</v>
      </c>
      <c r="B16" s="51" t="s">
        <v>66</v>
      </c>
      <c r="C16" s="31" t="s">
        <v>34</v>
      </c>
      <c r="D16" s="5" t="s">
        <v>103</v>
      </c>
      <c r="E16" s="5" t="s">
        <v>104</v>
      </c>
      <c r="F16" s="5" t="s">
        <v>105</v>
      </c>
      <c r="G16" s="5">
        <v>0</v>
      </c>
      <c r="H16" s="5">
        <v>0</v>
      </c>
      <c r="I16" s="5">
        <v>0</v>
      </c>
    </row>
    <row r="17" spans="1:9" ht="68.25" customHeight="1" x14ac:dyDescent="0.3">
      <c r="A17" s="3">
        <f t="shared" si="0"/>
        <v>8</v>
      </c>
      <c r="B17" s="53" t="s">
        <v>64</v>
      </c>
      <c r="C17" s="4" t="s">
        <v>35</v>
      </c>
      <c r="D17" s="69">
        <v>2.9</v>
      </c>
      <c r="E17" s="69">
        <v>3.09</v>
      </c>
      <c r="F17" s="69">
        <v>3.47</v>
      </c>
      <c r="G17" s="69">
        <v>3.99</v>
      </c>
      <c r="H17" s="69">
        <v>3.99</v>
      </c>
      <c r="I17" s="69">
        <v>3.99</v>
      </c>
    </row>
    <row r="18" spans="1:9" s="32" customFormat="1" ht="102" customHeight="1" x14ac:dyDescent="0.3">
      <c r="A18" s="3">
        <f t="shared" si="0"/>
        <v>9</v>
      </c>
      <c r="B18" s="54" t="s">
        <v>84</v>
      </c>
      <c r="C18" s="31" t="s">
        <v>67</v>
      </c>
      <c r="D18" s="43">
        <v>371.88</v>
      </c>
      <c r="E18" s="5">
        <v>244.7</v>
      </c>
      <c r="F18" s="5">
        <v>24.13</v>
      </c>
      <c r="G18" s="5">
        <v>24.13</v>
      </c>
      <c r="H18" s="5"/>
      <c r="I18" s="43">
        <f>SUM(D18:H18)</f>
        <v>664.83999999999992</v>
      </c>
    </row>
    <row r="19" spans="1:9" ht="114.6" customHeight="1" x14ac:dyDescent="0.3">
      <c r="A19" s="3">
        <f t="shared" si="0"/>
        <v>10</v>
      </c>
      <c r="B19" s="53" t="s">
        <v>85</v>
      </c>
      <c r="C19" s="4" t="s">
        <v>5</v>
      </c>
      <c r="D19" s="5" t="s">
        <v>106</v>
      </c>
      <c r="E19" s="5" t="s">
        <v>106</v>
      </c>
      <c r="F19" s="5" t="s">
        <v>106</v>
      </c>
      <c r="G19" s="5" t="s">
        <v>106</v>
      </c>
      <c r="H19" s="5" t="s">
        <v>106</v>
      </c>
      <c r="I19" s="5" t="s">
        <v>106</v>
      </c>
    </row>
    <row r="20" spans="1:9" s="32" customFormat="1" ht="30.6" x14ac:dyDescent="0.3">
      <c r="A20" s="3">
        <f t="shared" si="0"/>
        <v>11</v>
      </c>
      <c r="B20" s="55" t="s">
        <v>61</v>
      </c>
      <c r="C20" s="34" t="s">
        <v>62</v>
      </c>
      <c r="D20" s="34">
        <v>4</v>
      </c>
      <c r="E20" s="34">
        <v>6</v>
      </c>
      <c r="F20" s="34">
        <v>0</v>
      </c>
      <c r="G20" s="34">
        <v>0</v>
      </c>
      <c r="H20" s="34">
        <v>0</v>
      </c>
      <c r="I20" s="34">
        <f>SUM(D20:H20)</f>
        <v>10</v>
      </c>
    </row>
    <row r="21" spans="1:9" ht="123.75" customHeight="1" x14ac:dyDescent="0.3">
      <c r="A21" s="3">
        <f t="shared" si="0"/>
        <v>12</v>
      </c>
      <c r="B21" s="56" t="s">
        <v>75</v>
      </c>
      <c r="C21" s="46" t="s">
        <v>31</v>
      </c>
      <c r="D21" s="46">
        <v>100</v>
      </c>
      <c r="E21" s="46">
        <v>0</v>
      </c>
      <c r="F21" s="47">
        <v>0</v>
      </c>
      <c r="G21" s="47">
        <v>0</v>
      </c>
      <c r="H21" s="47">
        <v>0</v>
      </c>
      <c r="I21" s="46">
        <v>100</v>
      </c>
    </row>
  </sheetData>
  <mergeCells count="7">
    <mergeCell ref="D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"/>
  <sheetViews>
    <sheetView view="pageBreakPreview" topLeftCell="A13" zoomScale="55" zoomScaleNormal="55" zoomScaleSheetLayoutView="55" workbookViewId="0">
      <selection activeCell="A17" sqref="A17"/>
    </sheetView>
  </sheetViews>
  <sheetFormatPr defaultColWidth="9.109375" defaultRowHeight="16.8" x14ac:dyDescent="0.3"/>
  <cols>
    <col min="1" max="1" width="51.6640625" style="16" customWidth="1"/>
    <col min="2" max="2" width="26.88671875" style="17" customWidth="1"/>
    <col min="3" max="4" width="14.44140625" style="16" customWidth="1"/>
    <col min="5" max="5" width="55.88671875" style="16" customWidth="1"/>
    <col min="6" max="6" width="72.6640625" style="16" customWidth="1"/>
    <col min="7" max="16384" width="9.109375" style="16"/>
  </cols>
  <sheetData>
    <row r="2" spans="1:6" ht="84" x14ac:dyDescent="0.3">
      <c r="F2" s="18" t="s">
        <v>114</v>
      </c>
    </row>
    <row r="3" spans="1:6" x14ac:dyDescent="0.3">
      <c r="A3" s="80" t="s">
        <v>14</v>
      </c>
      <c r="B3" s="80"/>
      <c r="C3" s="80"/>
      <c r="D3" s="80"/>
      <c r="E3" s="80"/>
      <c r="F3" s="80"/>
    </row>
    <row r="4" spans="1:6" ht="40.5" customHeight="1" x14ac:dyDescent="0.3">
      <c r="A4" s="81" t="s">
        <v>115</v>
      </c>
      <c r="B4" s="81"/>
      <c r="C4" s="81"/>
      <c r="D4" s="81"/>
      <c r="E4" s="81"/>
      <c r="F4" s="81"/>
    </row>
    <row r="6" spans="1:6" x14ac:dyDescent="0.3">
      <c r="A6" s="79" t="s">
        <v>6</v>
      </c>
      <c r="B6" s="79" t="s">
        <v>7</v>
      </c>
      <c r="C6" s="79" t="s">
        <v>8</v>
      </c>
      <c r="D6" s="79"/>
      <c r="E6" s="79" t="s">
        <v>13</v>
      </c>
      <c r="F6" s="79" t="s">
        <v>9</v>
      </c>
    </row>
    <row r="7" spans="1:6" ht="50.4" x14ac:dyDescent="0.3">
      <c r="A7" s="79"/>
      <c r="B7" s="79"/>
      <c r="C7" s="27" t="s">
        <v>10</v>
      </c>
      <c r="D7" s="27" t="s">
        <v>11</v>
      </c>
      <c r="E7" s="79"/>
      <c r="F7" s="79"/>
    </row>
    <row r="8" spans="1:6" x14ac:dyDescent="0.3">
      <c r="A8" s="79" t="s">
        <v>58</v>
      </c>
      <c r="B8" s="79"/>
      <c r="C8" s="79"/>
      <c r="D8" s="79"/>
      <c r="E8" s="79"/>
      <c r="F8" s="79"/>
    </row>
    <row r="9" spans="1:6" ht="65.25" customHeight="1" x14ac:dyDescent="0.3">
      <c r="A9" s="6" t="s">
        <v>24</v>
      </c>
      <c r="B9" s="19"/>
      <c r="C9" s="27"/>
      <c r="D9" s="27"/>
      <c r="E9" s="20"/>
      <c r="F9" s="20"/>
    </row>
    <row r="10" spans="1:6" ht="121.5" customHeight="1" x14ac:dyDescent="0.3">
      <c r="A10" s="9" t="s">
        <v>107</v>
      </c>
      <c r="B10" s="42" t="s">
        <v>54</v>
      </c>
      <c r="C10" s="41">
        <v>2021</v>
      </c>
      <c r="D10" s="41">
        <v>2021</v>
      </c>
      <c r="E10" s="20" t="s">
        <v>12</v>
      </c>
      <c r="F10" s="20" t="s">
        <v>51</v>
      </c>
    </row>
    <row r="11" spans="1:6" ht="117" customHeight="1" x14ac:dyDescent="0.3">
      <c r="A11" s="9" t="s">
        <v>86</v>
      </c>
      <c r="B11" s="42" t="s">
        <v>54</v>
      </c>
      <c r="C11" s="41">
        <v>2022</v>
      </c>
      <c r="D11" s="41">
        <v>2022</v>
      </c>
      <c r="E11" s="20" t="s">
        <v>12</v>
      </c>
      <c r="F11" s="20" t="s">
        <v>25</v>
      </c>
    </row>
    <row r="12" spans="1:6" ht="117" customHeight="1" x14ac:dyDescent="0.3">
      <c r="A12" s="9" t="s">
        <v>86</v>
      </c>
      <c r="B12" s="42" t="s">
        <v>54</v>
      </c>
      <c r="C12" s="49">
        <v>2023</v>
      </c>
      <c r="D12" s="49">
        <v>2023</v>
      </c>
      <c r="E12" s="20" t="s">
        <v>12</v>
      </c>
      <c r="F12" s="20" t="s">
        <v>25</v>
      </c>
    </row>
    <row r="13" spans="1:6" ht="117" customHeight="1" x14ac:dyDescent="0.3">
      <c r="A13" s="9" t="s">
        <v>86</v>
      </c>
      <c r="B13" s="42" t="s">
        <v>54</v>
      </c>
      <c r="C13" s="49">
        <v>2024</v>
      </c>
      <c r="D13" s="49">
        <v>2024</v>
      </c>
      <c r="E13" s="20" t="s">
        <v>12</v>
      </c>
      <c r="F13" s="20" t="s">
        <v>25</v>
      </c>
    </row>
    <row r="14" spans="1:6" ht="117" customHeight="1" x14ac:dyDescent="0.3">
      <c r="A14" s="9" t="s">
        <v>86</v>
      </c>
      <c r="B14" s="42" t="s">
        <v>54</v>
      </c>
      <c r="C14" s="49">
        <v>2025</v>
      </c>
      <c r="D14" s="49">
        <v>2025</v>
      </c>
      <c r="E14" s="20" t="s">
        <v>12</v>
      </c>
      <c r="F14" s="20" t="s">
        <v>25</v>
      </c>
    </row>
    <row r="15" spans="1:6" ht="32.25" customHeight="1" x14ac:dyDescent="0.3">
      <c r="A15" s="79" t="s">
        <v>57</v>
      </c>
      <c r="B15" s="79"/>
      <c r="C15" s="79"/>
      <c r="D15" s="79"/>
      <c r="E15" s="79"/>
      <c r="F15" s="79"/>
    </row>
    <row r="16" spans="1:6" ht="57.75" customHeight="1" x14ac:dyDescent="0.3">
      <c r="A16" s="6" t="s">
        <v>70</v>
      </c>
      <c r="B16" s="27"/>
      <c r="C16" s="21"/>
      <c r="D16" s="21"/>
      <c r="E16" s="20"/>
      <c r="F16" s="21"/>
    </row>
    <row r="17" spans="1:6" s="22" customFormat="1" ht="100.8" x14ac:dyDescent="0.3">
      <c r="A17" s="20" t="s">
        <v>72</v>
      </c>
      <c r="B17" s="48" t="s">
        <v>54</v>
      </c>
      <c r="C17" s="48">
        <v>2021</v>
      </c>
      <c r="D17" s="48">
        <v>2021</v>
      </c>
      <c r="E17" s="20" t="s">
        <v>52</v>
      </c>
      <c r="F17" s="20" t="s">
        <v>53</v>
      </c>
    </row>
    <row r="18" spans="1:6" s="22" customFormat="1" ht="100.8" x14ac:dyDescent="0.3">
      <c r="A18" s="9" t="s">
        <v>73</v>
      </c>
      <c r="B18" s="49" t="s">
        <v>54</v>
      </c>
      <c r="C18" s="3">
        <v>2022</v>
      </c>
      <c r="D18" s="3">
        <v>2022</v>
      </c>
      <c r="E18" s="20" t="s">
        <v>52</v>
      </c>
      <c r="F18" s="20" t="s">
        <v>29</v>
      </c>
    </row>
    <row r="19" spans="1:6" s="22" customFormat="1" ht="100.8" x14ac:dyDescent="0.3">
      <c r="A19" s="9" t="s">
        <v>74</v>
      </c>
      <c r="B19" s="49" t="s">
        <v>54</v>
      </c>
      <c r="C19" s="3">
        <v>2023</v>
      </c>
      <c r="D19" s="3">
        <v>2023</v>
      </c>
      <c r="E19" s="20" t="s">
        <v>52</v>
      </c>
      <c r="F19" s="20" t="s">
        <v>29</v>
      </c>
    </row>
    <row r="20" spans="1:6" s="22" customFormat="1" ht="100.8" x14ac:dyDescent="0.3">
      <c r="A20" s="6" t="s">
        <v>87</v>
      </c>
      <c r="B20" s="49" t="s">
        <v>54</v>
      </c>
      <c r="C20" s="49">
        <v>2024</v>
      </c>
      <c r="D20" s="49">
        <v>2024</v>
      </c>
      <c r="E20" s="20" t="s">
        <v>52</v>
      </c>
      <c r="F20" s="20" t="s">
        <v>29</v>
      </c>
    </row>
    <row r="21" spans="1:6" s="22" customFormat="1" ht="100.8" x14ac:dyDescent="0.3">
      <c r="A21" s="6" t="s">
        <v>87</v>
      </c>
      <c r="B21" s="49" t="s">
        <v>54</v>
      </c>
      <c r="C21" s="49">
        <v>2025</v>
      </c>
      <c r="D21" s="49">
        <v>2025</v>
      </c>
      <c r="E21" s="20" t="s">
        <v>52</v>
      </c>
      <c r="F21" s="20" t="s">
        <v>29</v>
      </c>
    </row>
    <row r="22" spans="1:6" ht="89.25" customHeight="1" x14ac:dyDescent="0.3">
      <c r="A22" s="78" t="s">
        <v>59</v>
      </c>
      <c r="B22" s="78"/>
      <c r="C22" s="78"/>
      <c r="D22" s="78"/>
      <c r="E22" s="78"/>
      <c r="F22" s="78"/>
    </row>
    <row r="23" spans="1:6" ht="89.25" customHeight="1" x14ac:dyDescent="0.3">
      <c r="A23" s="28" t="s">
        <v>60</v>
      </c>
      <c r="B23" s="23"/>
      <c r="C23" s="23"/>
      <c r="D23" s="23"/>
      <c r="E23" s="23"/>
      <c r="F23" s="23"/>
    </row>
    <row r="24" spans="1:6" ht="67.5" customHeight="1" x14ac:dyDescent="0.3">
      <c r="A24" s="35" t="s">
        <v>108</v>
      </c>
      <c r="B24" s="68" t="s">
        <v>54</v>
      </c>
      <c r="C24" s="68">
        <v>2021</v>
      </c>
      <c r="D24" s="68">
        <v>2021</v>
      </c>
      <c r="E24" s="20" t="s">
        <v>12</v>
      </c>
      <c r="F24" s="20" t="s">
        <v>69</v>
      </c>
    </row>
    <row r="25" spans="1:6" ht="67.5" customHeight="1" x14ac:dyDescent="0.3">
      <c r="A25" s="35" t="s">
        <v>109</v>
      </c>
      <c r="B25" s="68" t="s">
        <v>54</v>
      </c>
      <c r="C25" s="68">
        <v>2021</v>
      </c>
      <c r="D25" s="68">
        <v>2021</v>
      </c>
      <c r="E25" s="20" t="s">
        <v>12</v>
      </c>
      <c r="F25" s="20" t="s">
        <v>69</v>
      </c>
    </row>
    <row r="26" spans="1:6" ht="67.5" customHeight="1" x14ac:dyDescent="0.3">
      <c r="A26" s="35" t="s">
        <v>110</v>
      </c>
      <c r="B26" s="68" t="s">
        <v>54</v>
      </c>
      <c r="C26" s="68">
        <v>2021</v>
      </c>
      <c r="D26" s="68">
        <v>2021</v>
      </c>
      <c r="E26" s="20" t="s">
        <v>12</v>
      </c>
      <c r="F26" s="20" t="s">
        <v>69</v>
      </c>
    </row>
    <row r="27" spans="1:6" ht="67.5" customHeight="1" x14ac:dyDescent="0.3">
      <c r="A27" s="35" t="s">
        <v>111</v>
      </c>
      <c r="B27" s="68" t="s">
        <v>54</v>
      </c>
      <c r="C27" s="68">
        <v>2021</v>
      </c>
      <c r="D27" s="68">
        <v>2021</v>
      </c>
      <c r="E27" s="20" t="s">
        <v>12</v>
      </c>
      <c r="F27" s="20" t="s">
        <v>69</v>
      </c>
    </row>
    <row r="28" spans="1:6" ht="67.5" customHeight="1" x14ac:dyDescent="0.3">
      <c r="A28" s="35" t="s">
        <v>112</v>
      </c>
      <c r="B28" s="49" t="s">
        <v>54</v>
      </c>
      <c r="C28" s="49">
        <v>2021</v>
      </c>
      <c r="D28" s="49">
        <v>2021</v>
      </c>
      <c r="E28" s="20" t="s">
        <v>12</v>
      </c>
      <c r="F28" s="20" t="s">
        <v>69</v>
      </c>
    </row>
    <row r="29" spans="1:6" ht="67.5" customHeight="1" x14ac:dyDescent="0.3">
      <c r="A29" s="35" t="s">
        <v>113</v>
      </c>
      <c r="B29" s="68" t="s">
        <v>54</v>
      </c>
      <c r="C29" s="68">
        <v>2021</v>
      </c>
      <c r="D29" s="68">
        <v>2021</v>
      </c>
      <c r="E29" s="20" t="s">
        <v>12</v>
      </c>
      <c r="F29" s="20" t="s">
        <v>69</v>
      </c>
    </row>
    <row r="30" spans="1:6" ht="84" customHeight="1" x14ac:dyDescent="0.3">
      <c r="A30" s="35" t="s">
        <v>88</v>
      </c>
      <c r="B30" s="49" t="s">
        <v>54</v>
      </c>
      <c r="C30" s="3">
        <v>2022</v>
      </c>
      <c r="D30" s="3">
        <v>2022</v>
      </c>
      <c r="E30" s="20" t="s">
        <v>12</v>
      </c>
      <c r="F30" s="20" t="s">
        <v>69</v>
      </c>
    </row>
    <row r="31" spans="1:6" ht="67.2" x14ac:dyDescent="0.3">
      <c r="A31" s="35" t="s">
        <v>88</v>
      </c>
      <c r="B31" s="49" t="s">
        <v>54</v>
      </c>
      <c r="C31" s="49">
        <v>2023</v>
      </c>
      <c r="D31" s="49">
        <v>2023</v>
      </c>
      <c r="E31" s="20" t="s">
        <v>12</v>
      </c>
      <c r="F31" s="20" t="s">
        <v>69</v>
      </c>
    </row>
    <row r="32" spans="1:6" ht="67.2" x14ac:dyDescent="0.3">
      <c r="A32" s="35" t="s">
        <v>88</v>
      </c>
      <c r="B32" s="49" t="s">
        <v>54</v>
      </c>
      <c r="C32" s="49">
        <v>2024</v>
      </c>
      <c r="D32" s="49">
        <v>2024</v>
      </c>
      <c r="E32" s="20" t="s">
        <v>12</v>
      </c>
      <c r="F32" s="20" t="s">
        <v>69</v>
      </c>
    </row>
    <row r="33" spans="1:6" ht="67.2" x14ac:dyDescent="0.3">
      <c r="A33" s="35" t="s">
        <v>88</v>
      </c>
      <c r="B33" s="49" t="s">
        <v>54</v>
      </c>
      <c r="C33" s="49">
        <v>2025</v>
      </c>
      <c r="D33" s="49">
        <v>2025</v>
      </c>
      <c r="E33" s="20" t="s">
        <v>12</v>
      </c>
      <c r="F33" s="20" t="s">
        <v>69</v>
      </c>
    </row>
    <row r="34" spans="1:6" x14ac:dyDescent="0.3">
      <c r="B34" s="16"/>
    </row>
    <row r="35" spans="1:6" x14ac:dyDescent="0.3">
      <c r="B35" s="16"/>
    </row>
    <row r="36" spans="1:6" x14ac:dyDescent="0.3">
      <c r="B36" s="16"/>
    </row>
    <row r="37" spans="1:6" x14ac:dyDescent="0.3">
      <c r="B37" s="16"/>
    </row>
  </sheetData>
  <mergeCells count="10">
    <mergeCell ref="A22:F22"/>
    <mergeCell ref="A15:F15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B10" zoomScaleNormal="100" zoomScaleSheetLayoutView="100" workbookViewId="0">
      <selection activeCell="D14" sqref="D14"/>
    </sheetView>
  </sheetViews>
  <sheetFormatPr defaultColWidth="9.109375" defaultRowHeight="16.8" x14ac:dyDescent="0.3"/>
  <cols>
    <col min="1" max="1" width="39.88671875" style="16" customWidth="1"/>
    <col min="2" max="2" width="38.33203125" style="16" customWidth="1"/>
    <col min="3" max="3" width="28.6640625" style="16" customWidth="1"/>
    <col min="4" max="4" width="20.33203125" style="16" customWidth="1"/>
    <col min="5" max="5" width="18.88671875" style="16" customWidth="1"/>
    <col min="6" max="6" width="21.6640625" style="16" customWidth="1"/>
    <col min="7" max="7" width="18.6640625" style="16" customWidth="1"/>
    <col min="8" max="8" width="20.88671875" style="16" customWidth="1"/>
    <col min="9" max="9" width="21.33203125" style="16" customWidth="1"/>
    <col min="10" max="16384" width="9.109375" style="16"/>
  </cols>
  <sheetData>
    <row r="1" spans="1:9" ht="15" customHeight="1" x14ac:dyDescent="0.3">
      <c r="D1" s="82"/>
      <c r="E1" s="82" t="s">
        <v>116</v>
      </c>
      <c r="F1" s="82"/>
      <c r="G1" s="82"/>
      <c r="H1" s="82"/>
      <c r="I1" s="82"/>
    </row>
    <row r="2" spans="1:9" x14ac:dyDescent="0.3">
      <c r="D2" s="82"/>
      <c r="E2" s="82"/>
      <c r="F2" s="82"/>
      <c r="G2" s="82"/>
      <c r="H2" s="82"/>
      <c r="I2" s="82"/>
    </row>
    <row r="3" spans="1:9" x14ac:dyDescent="0.3">
      <c r="D3" s="82"/>
      <c r="E3" s="82"/>
      <c r="F3" s="82"/>
      <c r="G3" s="82"/>
      <c r="H3" s="82"/>
      <c r="I3" s="82"/>
    </row>
    <row r="4" spans="1:9" ht="33.75" customHeight="1" x14ac:dyDescent="0.3">
      <c r="D4" s="82"/>
      <c r="E4" s="82"/>
      <c r="F4" s="82"/>
      <c r="G4" s="82"/>
      <c r="H4" s="82"/>
      <c r="I4" s="82"/>
    </row>
    <row r="5" spans="1:9" x14ac:dyDescent="0.3">
      <c r="A5" s="80" t="s">
        <v>117</v>
      </c>
      <c r="B5" s="80"/>
      <c r="C5" s="80"/>
      <c r="D5" s="80"/>
      <c r="G5" s="40"/>
    </row>
    <row r="7" spans="1:9" ht="33.75" customHeight="1" x14ac:dyDescent="0.3">
      <c r="A7" s="79" t="s">
        <v>15</v>
      </c>
      <c r="B7" s="79" t="s">
        <v>19</v>
      </c>
      <c r="C7" s="79" t="s">
        <v>16</v>
      </c>
      <c r="D7" s="83" t="s">
        <v>17</v>
      </c>
      <c r="E7" s="84"/>
      <c r="F7" s="84"/>
      <c r="G7" s="84"/>
      <c r="H7" s="84"/>
      <c r="I7" s="85"/>
    </row>
    <row r="8" spans="1:9" ht="48" customHeight="1" x14ac:dyDescent="0.3">
      <c r="A8" s="79"/>
      <c r="B8" s="79"/>
      <c r="C8" s="79"/>
      <c r="D8" s="30" t="s">
        <v>50</v>
      </c>
      <c r="E8" s="30" t="s">
        <v>26</v>
      </c>
      <c r="F8" s="30" t="s">
        <v>27</v>
      </c>
      <c r="G8" s="30" t="s">
        <v>80</v>
      </c>
      <c r="H8" s="48" t="s">
        <v>81</v>
      </c>
      <c r="I8" s="48" t="s">
        <v>82</v>
      </c>
    </row>
    <row r="9" spans="1:9" ht="15.75" customHeight="1" x14ac:dyDescent="0.3">
      <c r="A9" s="86" t="s">
        <v>77</v>
      </c>
      <c r="B9" s="86" t="s">
        <v>18</v>
      </c>
      <c r="C9" s="29" t="s">
        <v>20</v>
      </c>
      <c r="D9" s="25">
        <f t="shared" ref="D9:D15" si="0">+E9+F9+G9+H9+I9</f>
        <v>104507.27851</v>
      </c>
      <c r="E9" s="25">
        <f>SUM(E10:E14)</f>
        <v>59680.56151</v>
      </c>
      <c r="F9" s="25">
        <f>SUM(F10:F14)</f>
        <v>17413.358500000002</v>
      </c>
      <c r="G9" s="25">
        <f t="shared" ref="G9:I9" si="1">SUM(G10:G14)</f>
        <v>17413.358500000002</v>
      </c>
      <c r="H9" s="25">
        <f t="shared" si="1"/>
        <v>5000</v>
      </c>
      <c r="I9" s="25">
        <f t="shared" si="1"/>
        <v>5000</v>
      </c>
    </row>
    <row r="10" spans="1:9" x14ac:dyDescent="0.3">
      <c r="A10" s="86"/>
      <c r="B10" s="86"/>
      <c r="C10" s="29" t="s">
        <v>21</v>
      </c>
      <c r="D10" s="25">
        <f t="shared" si="0"/>
        <v>1505.9581000000001</v>
      </c>
      <c r="E10" s="25">
        <f t="shared" ref="E10:F12" si="2">E16</f>
        <v>0</v>
      </c>
      <c r="F10" s="25">
        <f t="shared" si="2"/>
        <v>752.97905000000003</v>
      </c>
      <c r="G10" s="25">
        <f t="shared" ref="G10:I10" si="3">G16</f>
        <v>752.97905000000003</v>
      </c>
      <c r="H10" s="25">
        <f t="shared" si="3"/>
        <v>0</v>
      </c>
      <c r="I10" s="25">
        <f t="shared" si="3"/>
        <v>0</v>
      </c>
    </row>
    <row r="11" spans="1:9" ht="45" customHeight="1" x14ac:dyDescent="0.3">
      <c r="A11" s="86"/>
      <c r="B11" s="86"/>
      <c r="C11" s="39" t="s">
        <v>22</v>
      </c>
      <c r="D11" s="25">
        <f t="shared" si="0"/>
        <v>12920.715499999998</v>
      </c>
      <c r="E11" s="25">
        <f t="shared" si="2"/>
        <v>10565.3</v>
      </c>
      <c r="F11" s="25">
        <f t="shared" si="2"/>
        <v>1177.70775</v>
      </c>
      <c r="G11" s="25">
        <f t="shared" ref="G11:I11" si="4">G17</f>
        <v>1177.70775</v>
      </c>
      <c r="H11" s="25">
        <f t="shared" si="4"/>
        <v>0</v>
      </c>
      <c r="I11" s="25">
        <f t="shared" si="4"/>
        <v>0</v>
      </c>
    </row>
    <row r="12" spans="1:9" ht="20.25" customHeight="1" x14ac:dyDescent="0.3">
      <c r="A12" s="86"/>
      <c r="B12" s="86"/>
      <c r="C12" s="39" t="s">
        <v>28</v>
      </c>
      <c r="D12" s="25">
        <f t="shared" si="0"/>
        <v>10244.228000000001</v>
      </c>
      <c r="E12" s="25">
        <f t="shared" si="2"/>
        <v>9278.8845999999994</v>
      </c>
      <c r="F12" s="25">
        <f t="shared" si="2"/>
        <v>482.67169999999999</v>
      </c>
      <c r="G12" s="25">
        <f t="shared" ref="G12:I12" si="5">G18</f>
        <v>482.67169999999999</v>
      </c>
      <c r="H12" s="25">
        <f t="shared" si="5"/>
        <v>0</v>
      </c>
      <c r="I12" s="25">
        <f t="shared" si="5"/>
        <v>0</v>
      </c>
    </row>
    <row r="13" spans="1:9" ht="33.6" x14ac:dyDescent="0.3">
      <c r="A13" s="86"/>
      <c r="B13" s="86"/>
      <c r="C13" s="39" t="s">
        <v>78</v>
      </c>
      <c r="D13" s="25">
        <f>+E13+F13+G13+H13+I13</f>
        <v>36836.376909999999</v>
      </c>
      <c r="E13" s="26">
        <f>E19</f>
        <v>16836.376909999999</v>
      </c>
      <c r="F13" s="26">
        <f t="shared" ref="F13:I13" si="6">F19</f>
        <v>10000</v>
      </c>
      <c r="G13" s="26">
        <f t="shared" si="6"/>
        <v>10000</v>
      </c>
      <c r="H13" s="26">
        <f t="shared" si="6"/>
        <v>0</v>
      </c>
      <c r="I13" s="26">
        <f t="shared" si="6"/>
        <v>0</v>
      </c>
    </row>
    <row r="14" spans="1:9" ht="18" customHeight="1" x14ac:dyDescent="0.3">
      <c r="A14" s="86"/>
      <c r="B14" s="86"/>
      <c r="C14" s="39" t="s">
        <v>23</v>
      </c>
      <c r="D14" s="25">
        <f>+E14+F14+G14+H14+I14</f>
        <v>43000</v>
      </c>
      <c r="E14" s="25">
        <f>E20</f>
        <v>23000</v>
      </c>
      <c r="F14" s="25">
        <f>F20</f>
        <v>5000</v>
      </c>
      <c r="G14" s="25">
        <f t="shared" ref="G14:I14" si="7">G20</f>
        <v>5000</v>
      </c>
      <c r="H14" s="25">
        <f t="shared" si="7"/>
        <v>5000</v>
      </c>
      <c r="I14" s="25">
        <f t="shared" si="7"/>
        <v>5000</v>
      </c>
    </row>
    <row r="15" spans="1:9" ht="19.5" customHeight="1" x14ac:dyDescent="0.3">
      <c r="A15" s="86"/>
      <c r="B15" s="86" t="s">
        <v>55</v>
      </c>
      <c r="C15" s="44" t="s">
        <v>20</v>
      </c>
      <c r="D15" s="45">
        <f>+E15+F15+G15+H15+I15</f>
        <v>104507.27851</v>
      </c>
      <c r="E15" s="45">
        <f>SUM(E16:E20)</f>
        <v>59680.56151</v>
      </c>
      <c r="F15" s="45">
        <f>SUM(F16:F20)</f>
        <v>17413.358500000002</v>
      </c>
      <c r="G15" s="45">
        <f t="shared" ref="G15:I15" si="8">SUM(G16:G20)</f>
        <v>17413.358500000002</v>
      </c>
      <c r="H15" s="45">
        <f t="shared" si="8"/>
        <v>5000</v>
      </c>
      <c r="I15" s="45">
        <f t="shared" si="8"/>
        <v>5000</v>
      </c>
    </row>
    <row r="16" spans="1:9" x14ac:dyDescent="0.3">
      <c r="A16" s="86"/>
      <c r="B16" s="86"/>
      <c r="C16" s="39" t="s">
        <v>21</v>
      </c>
      <c r="D16" s="25">
        <f>SUM(E16:I16)</f>
        <v>1505.9581000000001</v>
      </c>
      <c r="E16" s="26">
        <v>0</v>
      </c>
      <c r="F16" s="25">
        <v>752.97905000000003</v>
      </c>
      <c r="G16" s="65">
        <v>752.97905000000003</v>
      </c>
      <c r="H16" s="62">
        <v>0</v>
      </c>
      <c r="I16" s="62">
        <v>0</v>
      </c>
    </row>
    <row r="17" spans="1:9" ht="30" customHeight="1" x14ac:dyDescent="0.3">
      <c r="A17" s="86"/>
      <c r="B17" s="86"/>
      <c r="C17" s="39" t="s">
        <v>22</v>
      </c>
      <c r="D17" s="25">
        <f>SUM(E17:I17)</f>
        <v>12920.715499999998</v>
      </c>
      <c r="E17" s="26">
        <f>6565.3+4000</f>
        <v>10565.3</v>
      </c>
      <c r="F17" s="25">
        <v>1177.70775</v>
      </c>
      <c r="G17" s="66">
        <v>1177.70775</v>
      </c>
      <c r="H17" s="62">
        <v>0</v>
      </c>
      <c r="I17" s="62">
        <v>0</v>
      </c>
    </row>
    <row r="18" spans="1:9" x14ac:dyDescent="0.3">
      <c r="A18" s="86"/>
      <c r="B18" s="86"/>
      <c r="C18" s="39" t="s">
        <v>28</v>
      </c>
      <c r="D18" s="25">
        <f>SUM(E18:I18)</f>
        <v>10244.228000000001</v>
      </c>
      <c r="E18" s="26">
        <f>7637.5596+1641.325</f>
        <v>9278.8845999999994</v>
      </c>
      <c r="F18" s="25">
        <v>482.67169999999999</v>
      </c>
      <c r="G18" s="65">
        <v>482.67169999999999</v>
      </c>
      <c r="H18" s="62">
        <v>0</v>
      </c>
      <c r="I18" s="62">
        <v>0</v>
      </c>
    </row>
    <row r="19" spans="1:9" ht="33.6" x14ac:dyDescent="0.3">
      <c r="A19" s="86"/>
      <c r="B19" s="86"/>
      <c r="C19" s="39" t="s">
        <v>78</v>
      </c>
      <c r="D19" s="25">
        <f>SUM(E19:I19)</f>
        <v>36836.376909999999</v>
      </c>
      <c r="E19" s="26">
        <v>16836.376909999999</v>
      </c>
      <c r="F19" s="26">
        <v>10000</v>
      </c>
      <c r="G19" s="67">
        <v>10000</v>
      </c>
      <c r="H19" s="62">
        <v>0</v>
      </c>
      <c r="I19" s="62">
        <v>0</v>
      </c>
    </row>
    <row r="20" spans="1:9" ht="41.25" customHeight="1" x14ac:dyDescent="0.3">
      <c r="A20" s="86"/>
      <c r="B20" s="86"/>
      <c r="C20" s="29" t="s">
        <v>23</v>
      </c>
      <c r="D20" s="25">
        <f>SUM(E20:I20)</f>
        <v>43000</v>
      </c>
      <c r="E20" s="25">
        <v>23000</v>
      </c>
      <c r="F20" s="25">
        <v>5000</v>
      </c>
      <c r="G20" s="67">
        <v>5000</v>
      </c>
      <c r="H20" s="62">
        <v>5000</v>
      </c>
      <c r="I20" s="62">
        <v>5000</v>
      </c>
    </row>
    <row r="21" spans="1:9" x14ac:dyDescent="0.3">
      <c r="D21" s="40"/>
      <c r="E21" s="40"/>
      <c r="F21" s="40"/>
      <c r="G21" s="40"/>
      <c r="H21" s="40"/>
    </row>
    <row r="24" spans="1:9" x14ac:dyDescent="0.3">
      <c r="E24" s="40"/>
    </row>
  </sheetData>
  <mergeCells count="10">
    <mergeCell ref="E1:I4"/>
    <mergeCell ref="D7:I7"/>
    <mergeCell ref="A9:A20"/>
    <mergeCell ref="B15:B20"/>
    <mergeCell ref="B9:B14"/>
    <mergeCell ref="D1:D4"/>
    <mergeCell ref="A7:A8"/>
    <mergeCell ref="B7:B8"/>
    <mergeCell ref="C7:C8"/>
    <mergeCell ref="A5:D5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"/>
  <sheetViews>
    <sheetView view="pageBreakPreview" zoomScale="60" zoomScaleNormal="67" workbookViewId="0">
      <selection activeCell="Q21" sqref="Q21"/>
    </sheetView>
  </sheetViews>
  <sheetFormatPr defaultColWidth="9.109375" defaultRowHeight="16.8" x14ac:dyDescent="0.3"/>
  <cols>
    <col min="1" max="1" width="5" style="1" customWidth="1"/>
    <col min="2" max="2" width="66" style="11" customWidth="1"/>
    <col min="3" max="3" width="21.109375" style="1" customWidth="1"/>
    <col min="4" max="4" width="24.33203125" style="1" customWidth="1"/>
    <col min="5" max="5" width="7.33203125" style="1" customWidth="1"/>
    <col min="6" max="6" width="11.88671875" style="1" customWidth="1"/>
    <col min="7" max="7" width="20.109375" style="1" customWidth="1"/>
    <col min="8" max="12" width="7.6640625" style="1" customWidth="1"/>
    <col min="13" max="13" width="5.6640625" style="1" customWidth="1"/>
    <col min="14" max="14" width="9.109375" style="1"/>
    <col min="15" max="15" width="13.44140625" style="1" customWidth="1"/>
    <col min="16" max="16" width="7" style="1" customWidth="1"/>
    <col min="17" max="17" width="7.44140625" style="1" customWidth="1"/>
    <col min="18" max="18" width="6.5546875" style="1" customWidth="1"/>
    <col min="19" max="19" width="7" style="1" customWidth="1"/>
    <col min="20" max="20" width="9.109375" style="1"/>
    <col min="21" max="21" width="8" style="1" customWidth="1"/>
    <col min="22" max="22" width="6.5546875" style="1" customWidth="1"/>
    <col min="23" max="23" width="9.109375" style="1"/>
    <col min="24" max="24" width="12.5546875" style="1" customWidth="1"/>
    <col min="25" max="16384" width="9.109375" style="1"/>
  </cols>
  <sheetData>
    <row r="1" spans="1:24" ht="16.5" customHeight="1" x14ac:dyDescent="0.3">
      <c r="O1" s="105" t="s">
        <v>118</v>
      </c>
      <c r="P1" s="105"/>
      <c r="Q1" s="105"/>
      <c r="R1" s="105"/>
      <c r="S1" s="105"/>
      <c r="T1" s="105"/>
      <c r="U1" s="105"/>
      <c r="V1" s="105"/>
      <c r="W1" s="105"/>
      <c r="X1" s="105"/>
    </row>
    <row r="2" spans="1:24" x14ac:dyDescent="0.3">
      <c r="O2" s="105"/>
      <c r="P2" s="105"/>
      <c r="Q2" s="105"/>
      <c r="R2" s="105"/>
      <c r="S2" s="105"/>
      <c r="T2" s="105"/>
      <c r="U2" s="105"/>
      <c r="V2" s="105"/>
      <c r="W2" s="105"/>
      <c r="X2" s="105"/>
    </row>
    <row r="3" spans="1:24" x14ac:dyDescent="0.3">
      <c r="O3" s="105"/>
      <c r="P3" s="105"/>
      <c r="Q3" s="105"/>
      <c r="R3" s="105"/>
      <c r="S3" s="105"/>
      <c r="T3" s="105"/>
      <c r="U3" s="105"/>
      <c r="V3" s="105"/>
      <c r="W3" s="105"/>
      <c r="X3" s="105"/>
    </row>
    <row r="4" spans="1:24" x14ac:dyDescent="0.3">
      <c r="O4" s="105"/>
      <c r="P4" s="105"/>
      <c r="Q4" s="105"/>
      <c r="R4" s="105"/>
      <c r="S4" s="105"/>
      <c r="T4" s="105"/>
      <c r="U4" s="105"/>
      <c r="V4" s="105"/>
      <c r="W4" s="105"/>
      <c r="X4" s="105"/>
    </row>
    <row r="5" spans="1:24" x14ac:dyDescent="0.3">
      <c r="O5" s="105"/>
      <c r="P5" s="105"/>
      <c r="Q5" s="105"/>
      <c r="R5" s="105"/>
      <c r="S5" s="105"/>
      <c r="T5" s="105"/>
      <c r="U5" s="105"/>
      <c r="V5" s="105"/>
      <c r="W5" s="105"/>
      <c r="X5" s="105"/>
    </row>
    <row r="6" spans="1:24" x14ac:dyDescent="0.3">
      <c r="O6" s="105"/>
      <c r="P6" s="105"/>
      <c r="Q6" s="105"/>
      <c r="R6" s="105"/>
      <c r="S6" s="105"/>
      <c r="T6" s="105"/>
      <c r="U6" s="105"/>
      <c r="V6" s="105"/>
      <c r="W6" s="105"/>
      <c r="X6" s="105"/>
    </row>
    <row r="7" spans="1:24" x14ac:dyDescent="0.3">
      <c r="O7" s="105"/>
      <c r="P7" s="105"/>
      <c r="Q7" s="105"/>
      <c r="R7" s="105"/>
      <c r="S7" s="105"/>
      <c r="T7" s="105"/>
      <c r="U7" s="105"/>
      <c r="V7" s="105"/>
      <c r="W7" s="105"/>
      <c r="X7" s="105"/>
    </row>
    <row r="8" spans="1:24" x14ac:dyDescent="0.3">
      <c r="O8" s="105"/>
      <c r="P8" s="105"/>
      <c r="Q8" s="105"/>
      <c r="R8" s="105"/>
      <c r="S8" s="105"/>
      <c r="T8" s="105"/>
      <c r="U8" s="105"/>
      <c r="V8" s="105"/>
      <c r="W8" s="105"/>
      <c r="X8" s="105"/>
    </row>
    <row r="9" spans="1:24" x14ac:dyDescent="0.3">
      <c r="C9" s="24" t="s">
        <v>119</v>
      </c>
      <c r="D9" s="24"/>
    </row>
    <row r="12" spans="1:24" ht="82.5" customHeight="1" x14ac:dyDescent="0.3">
      <c r="A12" s="106" t="s">
        <v>2</v>
      </c>
      <c r="B12" s="106" t="s">
        <v>37</v>
      </c>
      <c r="C12" s="106" t="s">
        <v>38</v>
      </c>
      <c r="D12" s="106" t="s">
        <v>7</v>
      </c>
      <c r="E12" s="101" t="s">
        <v>39</v>
      </c>
      <c r="F12" s="101"/>
      <c r="G12" s="101"/>
      <c r="H12" s="101"/>
      <c r="I12" s="101" t="s">
        <v>39</v>
      </c>
      <c r="J12" s="101"/>
      <c r="K12" s="101"/>
      <c r="L12" s="101"/>
      <c r="M12" s="101" t="s">
        <v>39</v>
      </c>
      <c r="N12" s="101"/>
      <c r="O12" s="101"/>
      <c r="P12" s="101"/>
      <c r="Q12" s="101" t="s">
        <v>39</v>
      </c>
      <c r="R12" s="101"/>
      <c r="S12" s="101"/>
      <c r="T12" s="101"/>
      <c r="U12" s="101" t="s">
        <v>39</v>
      </c>
      <c r="V12" s="101"/>
      <c r="W12" s="101"/>
      <c r="X12" s="101"/>
    </row>
    <row r="13" spans="1:24" x14ac:dyDescent="0.3">
      <c r="A13" s="107"/>
      <c r="B13" s="107"/>
      <c r="C13" s="107"/>
      <c r="D13" s="107"/>
      <c r="E13" s="101" t="s">
        <v>40</v>
      </c>
      <c r="F13" s="101"/>
      <c r="G13" s="101"/>
      <c r="H13" s="101"/>
      <c r="I13" s="95" t="s">
        <v>90</v>
      </c>
      <c r="J13" s="96"/>
      <c r="K13" s="96"/>
      <c r="L13" s="97"/>
      <c r="M13" s="101" t="s">
        <v>89</v>
      </c>
      <c r="N13" s="101"/>
      <c r="O13" s="101"/>
      <c r="P13" s="101"/>
      <c r="Q13" s="101" t="s">
        <v>91</v>
      </c>
      <c r="R13" s="101"/>
      <c r="S13" s="101"/>
      <c r="T13" s="101"/>
      <c r="U13" s="101" t="s">
        <v>92</v>
      </c>
      <c r="V13" s="101"/>
      <c r="W13" s="101"/>
      <c r="X13" s="101"/>
    </row>
    <row r="14" spans="1:24" ht="57" customHeight="1" x14ac:dyDescent="0.3">
      <c r="A14" s="108"/>
      <c r="B14" s="108"/>
      <c r="C14" s="108"/>
      <c r="D14" s="108"/>
      <c r="E14" s="2" t="s">
        <v>41</v>
      </c>
      <c r="F14" s="2" t="s">
        <v>42</v>
      </c>
      <c r="G14" s="2" t="s">
        <v>43</v>
      </c>
      <c r="H14" s="2" t="s">
        <v>44</v>
      </c>
      <c r="I14" s="57"/>
      <c r="J14" s="57"/>
      <c r="K14" s="57"/>
      <c r="L14" s="57"/>
      <c r="M14" s="2" t="s">
        <v>41</v>
      </c>
      <c r="N14" s="2" t="s">
        <v>42</v>
      </c>
      <c r="O14" s="2" t="s">
        <v>43</v>
      </c>
      <c r="P14" s="2" t="s">
        <v>44</v>
      </c>
      <c r="Q14" s="2" t="s">
        <v>41</v>
      </c>
      <c r="R14" s="2" t="s">
        <v>42</v>
      </c>
      <c r="S14" s="2" t="s">
        <v>43</v>
      </c>
      <c r="T14" s="2" t="s">
        <v>44</v>
      </c>
      <c r="U14" s="2" t="s">
        <v>41</v>
      </c>
      <c r="V14" s="2" t="s">
        <v>42</v>
      </c>
      <c r="W14" s="2" t="s">
        <v>43</v>
      </c>
      <c r="X14" s="2" t="s">
        <v>44</v>
      </c>
    </row>
    <row r="15" spans="1:24" ht="33" customHeight="1" x14ac:dyDescent="0.3">
      <c r="A15" s="90">
        <v>1</v>
      </c>
      <c r="B15" s="70" t="s">
        <v>45</v>
      </c>
      <c r="C15" s="92" t="s">
        <v>46</v>
      </c>
      <c r="D15" s="92" t="s">
        <v>36</v>
      </c>
      <c r="E15" s="94"/>
      <c r="F15" s="94"/>
      <c r="G15" s="94"/>
      <c r="H15" s="94"/>
      <c r="I15" s="98"/>
      <c r="J15" s="99"/>
      <c r="K15" s="99"/>
      <c r="L15" s="100"/>
      <c r="M15" s="94"/>
      <c r="N15" s="94"/>
      <c r="O15" s="94"/>
      <c r="P15" s="94"/>
      <c r="Q15" s="98"/>
      <c r="R15" s="99"/>
      <c r="S15" s="99"/>
      <c r="T15" s="100"/>
      <c r="U15" s="98"/>
      <c r="V15" s="99"/>
      <c r="W15" s="99"/>
      <c r="X15" s="100"/>
    </row>
    <row r="16" spans="1:24" ht="67.2" x14ac:dyDescent="0.3">
      <c r="A16" s="91"/>
      <c r="B16" s="9" t="s">
        <v>107</v>
      </c>
      <c r="C16" s="93"/>
      <c r="D16" s="93"/>
      <c r="E16" s="102" t="s">
        <v>48</v>
      </c>
      <c r="F16" s="103"/>
      <c r="G16" s="103"/>
      <c r="H16" s="104"/>
      <c r="I16" s="60"/>
      <c r="J16" s="60"/>
      <c r="K16" s="60"/>
      <c r="L16" s="60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38.25" customHeight="1" x14ac:dyDescent="0.3">
      <c r="A17" s="91"/>
      <c r="B17" s="9" t="s">
        <v>86</v>
      </c>
      <c r="C17" s="93"/>
      <c r="D17" s="93"/>
      <c r="E17" s="36"/>
      <c r="F17" s="36"/>
      <c r="G17" s="36"/>
      <c r="H17" s="36"/>
      <c r="I17" s="102" t="s">
        <v>48</v>
      </c>
      <c r="J17" s="103"/>
      <c r="K17" s="103"/>
      <c r="L17" s="104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38.25" customHeight="1" x14ac:dyDescent="0.3">
      <c r="A18" s="91"/>
      <c r="B18" s="9" t="s">
        <v>86</v>
      </c>
      <c r="C18" s="93"/>
      <c r="D18" s="93"/>
      <c r="E18" s="36"/>
      <c r="F18" s="36"/>
      <c r="G18" s="36"/>
      <c r="H18" s="36"/>
      <c r="I18" s="36"/>
      <c r="J18" s="36"/>
      <c r="K18" s="36"/>
      <c r="L18" s="36"/>
      <c r="M18" s="102" t="s">
        <v>48</v>
      </c>
      <c r="N18" s="103"/>
      <c r="O18" s="103"/>
      <c r="P18" s="104"/>
      <c r="Q18" s="36"/>
      <c r="R18" s="36"/>
      <c r="S18" s="36"/>
      <c r="T18" s="36"/>
      <c r="U18" s="36"/>
      <c r="V18" s="36"/>
      <c r="W18" s="36"/>
      <c r="X18" s="36"/>
    </row>
    <row r="19" spans="1:24" ht="46.5" customHeight="1" x14ac:dyDescent="0.3">
      <c r="A19" s="109"/>
      <c r="B19" s="9" t="s">
        <v>86</v>
      </c>
      <c r="C19" s="93"/>
      <c r="D19" s="93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102" t="s">
        <v>48</v>
      </c>
      <c r="R19" s="103"/>
      <c r="S19" s="103"/>
      <c r="T19" s="104"/>
      <c r="U19" s="36"/>
      <c r="V19" s="36"/>
      <c r="W19" s="36"/>
      <c r="X19" s="36"/>
    </row>
    <row r="20" spans="1:24" ht="46.5" customHeight="1" x14ac:dyDescent="0.3">
      <c r="A20" s="61"/>
      <c r="B20" s="9" t="s">
        <v>86</v>
      </c>
      <c r="C20" s="110"/>
      <c r="D20" s="110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102" t="s">
        <v>47</v>
      </c>
      <c r="V20" s="103"/>
      <c r="W20" s="103"/>
      <c r="X20" s="104"/>
    </row>
    <row r="21" spans="1:24" ht="25.5" customHeight="1" x14ac:dyDescent="0.3">
      <c r="A21" s="90">
        <v>2</v>
      </c>
      <c r="B21" s="70" t="s">
        <v>49</v>
      </c>
      <c r="C21" s="92" t="s">
        <v>46</v>
      </c>
      <c r="D21" s="92" t="s">
        <v>36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1:24" ht="24" customHeight="1" x14ac:dyDescent="0.3">
      <c r="A22" s="91"/>
      <c r="B22" s="10" t="s">
        <v>72</v>
      </c>
      <c r="C22" s="93"/>
      <c r="D22" s="93"/>
      <c r="E22" s="102" t="s">
        <v>47</v>
      </c>
      <c r="F22" s="103"/>
      <c r="G22" s="103"/>
      <c r="H22" s="104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1:24" ht="24" customHeight="1" x14ac:dyDescent="0.3">
      <c r="A23" s="91"/>
      <c r="B23" s="9" t="s">
        <v>73</v>
      </c>
      <c r="C23" s="93"/>
      <c r="D23" s="93"/>
      <c r="E23" s="36"/>
      <c r="F23" s="36"/>
      <c r="G23" s="36"/>
      <c r="H23" s="102" t="s">
        <v>47</v>
      </c>
      <c r="I23" s="103"/>
      <c r="J23" s="103"/>
      <c r="K23" s="103"/>
      <c r="L23" s="104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1:24" ht="61.5" customHeight="1" x14ac:dyDescent="0.3">
      <c r="A24" s="91"/>
      <c r="B24" s="37" t="s">
        <v>74</v>
      </c>
      <c r="C24" s="93"/>
      <c r="D24" s="93"/>
      <c r="E24" s="36"/>
      <c r="F24" s="36"/>
      <c r="G24" s="36"/>
      <c r="H24" s="36"/>
      <c r="I24" s="36"/>
      <c r="J24" s="36"/>
      <c r="K24" s="36"/>
      <c r="L24" s="36"/>
      <c r="M24" s="102" t="s">
        <v>47</v>
      </c>
      <c r="N24" s="103"/>
      <c r="O24" s="103"/>
      <c r="P24" s="104"/>
      <c r="Q24" s="63"/>
      <c r="R24" s="63"/>
      <c r="S24" s="63"/>
      <c r="T24" s="63"/>
      <c r="U24" s="36"/>
      <c r="V24" s="36"/>
      <c r="W24" s="36"/>
      <c r="X24" s="36"/>
    </row>
    <row r="25" spans="1:24" ht="61.5" customHeight="1" x14ac:dyDescent="0.3">
      <c r="A25" s="91"/>
      <c r="B25" s="37" t="s">
        <v>87</v>
      </c>
      <c r="C25" s="93"/>
      <c r="D25" s="93"/>
      <c r="E25" s="36"/>
      <c r="F25" s="36"/>
      <c r="G25" s="36"/>
      <c r="H25" s="36"/>
      <c r="I25" s="36"/>
      <c r="J25" s="36"/>
      <c r="K25" s="36"/>
      <c r="L25" s="36"/>
      <c r="M25" s="58"/>
      <c r="N25" s="59"/>
      <c r="O25" s="59"/>
      <c r="P25" s="60"/>
      <c r="Q25" s="102" t="s">
        <v>47</v>
      </c>
      <c r="R25" s="103"/>
      <c r="S25" s="103"/>
      <c r="T25" s="104"/>
      <c r="U25" s="58"/>
      <c r="V25" s="59"/>
      <c r="W25" s="59"/>
      <c r="X25" s="60"/>
    </row>
    <row r="26" spans="1:24" ht="61.5" customHeight="1" x14ac:dyDescent="0.3">
      <c r="A26" s="91"/>
      <c r="B26" s="37" t="s">
        <v>87</v>
      </c>
      <c r="C26" s="93"/>
      <c r="D26" s="93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102" t="s">
        <v>47</v>
      </c>
      <c r="V26" s="103"/>
      <c r="W26" s="103"/>
      <c r="X26" s="104"/>
    </row>
    <row r="27" spans="1:24" ht="22.5" customHeight="1" x14ac:dyDescent="0.3">
      <c r="A27" s="90">
        <v>3</v>
      </c>
      <c r="B27" s="71" t="s">
        <v>68</v>
      </c>
      <c r="C27" s="94" t="s">
        <v>46</v>
      </c>
      <c r="D27" s="94" t="s">
        <v>36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6"/>
    </row>
    <row r="28" spans="1:24" ht="48" customHeight="1" x14ac:dyDescent="0.3">
      <c r="A28" s="91"/>
      <c r="B28" s="35" t="s">
        <v>108</v>
      </c>
      <c r="C28" s="94"/>
      <c r="D28" s="94"/>
      <c r="E28" s="87" t="s">
        <v>47</v>
      </c>
      <c r="F28" s="88"/>
      <c r="G28" s="88"/>
      <c r="H28" s="89"/>
      <c r="I28" s="64"/>
      <c r="J28" s="64"/>
      <c r="K28" s="64"/>
      <c r="L28" s="64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</row>
    <row r="29" spans="1:24" ht="54" customHeight="1" x14ac:dyDescent="0.3">
      <c r="A29" s="91"/>
      <c r="B29" s="35" t="s">
        <v>109</v>
      </c>
      <c r="C29" s="94"/>
      <c r="D29" s="94"/>
      <c r="E29" s="87" t="s">
        <v>47</v>
      </c>
      <c r="F29" s="88"/>
      <c r="G29" s="88"/>
      <c r="H29" s="89"/>
      <c r="I29" s="64"/>
      <c r="J29" s="64"/>
      <c r="K29" s="64"/>
      <c r="L29" s="64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</row>
    <row r="30" spans="1:24" ht="50.25" customHeight="1" x14ac:dyDescent="0.3">
      <c r="A30" s="91"/>
      <c r="B30" s="35" t="s">
        <v>110</v>
      </c>
      <c r="C30" s="94"/>
      <c r="D30" s="94"/>
      <c r="E30" s="87" t="s">
        <v>47</v>
      </c>
      <c r="F30" s="88"/>
      <c r="G30" s="88"/>
      <c r="H30" s="89"/>
      <c r="I30" s="64"/>
      <c r="J30" s="64"/>
      <c r="K30" s="64"/>
      <c r="L30" s="64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</row>
    <row r="31" spans="1:24" ht="50.25" customHeight="1" x14ac:dyDescent="0.3">
      <c r="A31" s="91"/>
      <c r="B31" s="35" t="s">
        <v>111</v>
      </c>
      <c r="C31" s="94"/>
      <c r="D31" s="94"/>
      <c r="E31" s="87" t="s">
        <v>47</v>
      </c>
      <c r="F31" s="88"/>
      <c r="G31" s="88"/>
      <c r="H31" s="89"/>
      <c r="I31" s="64"/>
      <c r="J31" s="64"/>
      <c r="K31" s="64"/>
      <c r="L31" s="64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</row>
    <row r="32" spans="1:24" ht="48" customHeight="1" x14ac:dyDescent="0.3">
      <c r="A32" s="91"/>
      <c r="B32" s="35" t="s">
        <v>112</v>
      </c>
      <c r="C32" s="94"/>
      <c r="D32" s="94"/>
      <c r="E32" s="87" t="s">
        <v>47</v>
      </c>
      <c r="F32" s="88"/>
      <c r="G32" s="88"/>
      <c r="H32" s="89"/>
      <c r="I32" s="64"/>
      <c r="J32" s="64"/>
      <c r="K32" s="64"/>
      <c r="L32" s="64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</row>
    <row r="33" spans="1:24" ht="46.5" customHeight="1" x14ac:dyDescent="0.3">
      <c r="A33" s="91"/>
      <c r="B33" s="35" t="s">
        <v>113</v>
      </c>
      <c r="C33" s="94"/>
      <c r="D33" s="94"/>
      <c r="E33" s="87" t="s">
        <v>47</v>
      </c>
      <c r="F33" s="88"/>
      <c r="G33" s="88"/>
      <c r="H33" s="89"/>
      <c r="I33" s="64"/>
      <c r="J33" s="64"/>
      <c r="K33" s="64"/>
      <c r="L33" s="64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</row>
    <row r="34" spans="1:24" ht="24" customHeight="1" x14ac:dyDescent="0.3">
      <c r="A34" s="91"/>
      <c r="B34" s="35" t="s">
        <v>88</v>
      </c>
      <c r="C34" s="94"/>
      <c r="D34" s="94"/>
      <c r="E34" s="64"/>
      <c r="F34" s="64"/>
      <c r="G34" s="64"/>
      <c r="H34" s="64"/>
      <c r="I34" s="87" t="s">
        <v>47</v>
      </c>
      <c r="J34" s="88"/>
      <c r="K34" s="88"/>
      <c r="L34" s="89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</row>
    <row r="35" spans="1:24" ht="27.75" customHeight="1" x14ac:dyDescent="0.3">
      <c r="A35" s="91"/>
      <c r="B35" s="35" t="s">
        <v>88</v>
      </c>
      <c r="C35" s="94"/>
      <c r="D35" s="94"/>
      <c r="E35" s="38"/>
      <c r="F35" s="38"/>
      <c r="G35" s="38"/>
      <c r="H35" s="38"/>
      <c r="I35" s="38"/>
      <c r="J35" s="38"/>
      <c r="K35" s="38"/>
      <c r="L35" s="38"/>
      <c r="M35" s="87" t="s">
        <v>47</v>
      </c>
      <c r="N35" s="88"/>
      <c r="O35" s="88"/>
      <c r="P35" s="89"/>
      <c r="Q35" s="38"/>
      <c r="R35" s="38"/>
      <c r="S35" s="38"/>
      <c r="T35" s="38"/>
      <c r="U35" s="38"/>
      <c r="V35" s="38"/>
      <c r="W35" s="38"/>
      <c r="X35" s="38"/>
    </row>
    <row r="36" spans="1:24" ht="27.75" customHeight="1" x14ac:dyDescent="0.3">
      <c r="A36" s="91"/>
      <c r="B36" s="35" t="s">
        <v>88</v>
      </c>
      <c r="C36" s="94"/>
      <c r="D36" s="94"/>
      <c r="E36" s="38"/>
      <c r="F36" s="36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87" t="s">
        <v>47</v>
      </c>
      <c r="R36" s="88"/>
      <c r="S36" s="88"/>
      <c r="T36" s="89"/>
      <c r="U36" s="38"/>
      <c r="V36" s="38"/>
      <c r="W36" s="38"/>
      <c r="X36" s="38"/>
    </row>
    <row r="37" spans="1:24" ht="27.75" customHeight="1" x14ac:dyDescent="0.3">
      <c r="A37" s="91"/>
      <c r="B37" s="35" t="s">
        <v>88</v>
      </c>
      <c r="C37" s="94"/>
      <c r="D37" s="94"/>
      <c r="E37" s="38"/>
      <c r="F37" s="36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87" t="s">
        <v>47</v>
      </c>
      <c r="V37" s="88"/>
      <c r="W37" s="88"/>
      <c r="X37" s="89"/>
    </row>
    <row r="38" spans="1:24" ht="27.75" customHeight="1" x14ac:dyDescent="0.3">
      <c r="A38" s="91"/>
      <c r="B38" s="35" t="s">
        <v>88</v>
      </c>
      <c r="C38" s="94"/>
      <c r="D38" s="94"/>
      <c r="E38" s="38"/>
      <c r="F38" s="36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</row>
  </sheetData>
  <mergeCells count="49">
    <mergeCell ref="M35:P35"/>
    <mergeCell ref="Q36:T36"/>
    <mergeCell ref="U37:X37"/>
    <mergeCell ref="I34:L34"/>
    <mergeCell ref="U26:X26"/>
    <mergeCell ref="M24:P24"/>
    <mergeCell ref="Q25:T25"/>
    <mergeCell ref="U20:X20"/>
    <mergeCell ref="E22:H22"/>
    <mergeCell ref="H23:L23"/>
    <mergeCell ref="A12:A14"/>
    <mergeCell ref="B12:B14"/>
    <mergeCell ref="C12:C14"/>
    <mergeCell ref="D12:D14"/>
    <mergeCell ref="A15:A19"/>
    <mergeCell ref="C15:C20"/>
    <mergeCell ref="D15:D20"/>
    <mergeCell ref="U15:X15"/>
    <mergeCell ref="Q13:T13"/>
    <mergeCell ref="M15:P15"/>
    <mergeCell ref="U13:X13"/>
    <mergeCell ref="M13:P13"/>
    <mergeCell ref="O1:X8"/>
    <mergeCell ref="E12:H12"/>
    <mergeCell ref="M12:P12"/>
    <mergeCell ref="Q12:T12"/>
    <mergeCell ref="U12:X12"/>
    <mergeCell ref="I12:L12"/>
    <mergeCell ref="I13:L13"/>
    <mergeCell ref="I15:L15"/>
    <mergeCell ref="E15:H15"/>
    <mergeCell ref="E13:H13"/>
    <mergeCell ref="Q19:T19"/>
    <mergeCell ref="Q15:T15"/>
    <mergeCell ref="I17:L17"/>
    <mergeCell ref="M18:P18"/>
    <mergeCell ref="E16:H16"/>
    <mergeCell ref="A21:A26"/>
    <mergeCell ref="A27:A38"/>
    <mergeCell ref="C21:C26"/>
    <mergeCell ref="C27:C38"/>
    <mergeCell ref="D21:D26"/>
    <mergeCell ref="D27:D38"/>
    <mergeCell ref="E28:H28"/>
    <mergeCell ref="E31:H31"/>
    <mergeCell ref="E32:H32"/>
    <mergeCell ref="E30:H30"/>
    <mergeCell ref="E33:H33"/>
    <mergeCell ref="E29:H29"/>
  </mergeCells>
  <pageMargins left="0.31496062992125984" right="0.11811023622047245" top="0.15748031496062992" bottom="0.35433070866141736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2021-05-24T05:29:04Z</dcterms:modified>
</cp:coreProperties>
</file>