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Зам (экономики финансов учету и отчет)\Сектор финансов\ПРОГРАММЫ НА 2022\15 Доступная среда +\МП\90-п от 22.02.2022 - копия\"/>
    </mc:Choice>
  </mc:AlternateContent>
  <bookViews>
    <workbookView xWindow="0" yWindow="0" windowWidth="28800" windowHeight="11535" tabRatio="827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8" r:id="rId5"/>
    <sheet name="Таблица 7" sheetId="9" r:id="rId6"/>
    <sheet name="Таблица 8" sheetId="10" r:id="rId7"/>
  </sheets>
  <definedNames>
    <definedName name="_xlnm.Print_Titles" localSheetId="0">'Таблица 2'!$5:$8</definedName>
    <definedName name="Картриджи">#REF!</definedName>
    <definedName name="_xlnm.Print_Area" localSheetId="0">'Таблица 2'!$A$1:$J$83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3" i="4" l="1"/>
  <c r="G70" i="4"/>
  <c r="F70" i="4"/>
  <c r="G19" i="4" l="1"/>
  <c r="J49" i="4" l="1"/>
  <c r="I49" i="4"/>
  <c r="H49" i="4"/>
  <c r="G49" i="4"/>
  <c r="F49" i="4"/>
  <c r="J48" i="4"/>
  <c r="I48" i="4"/>
  <c r="H48" i="4"/>
  <c r="G48" i="4"/>
  <c r="F48" i="4"/>
  <c r="J47" i="4"/>
  <c r="I47" i="4"/>
  <c r="H47" i="4"/>
  <c r="G47" i="4"/>
  <c r="E47" i="4" s="1"/>
  <c r="F47" i="4"/>
  <c r="E45" i="4"/>
  <c r="E44" i="4"/>
  <c r="E43" i="4"/>
  <c r="E42" i="4"/>
  <c r="E41" i="4"/>
  <c r="J40" i="4"/>
  <c r="I40" i="4"/>
  <c r="H40" i="4"/>
  <c r="G40" i="4"/>
  <c r="F40" i="4"/>
  <c r="E49" i="4" l="1"/>
  <c r="E40" i="4"/>
  <c r="E48" i="4"/>
  <c r="E71" i="4" l="1"/>
  <c r="G66" i="4"/>
  <c r="H66" i="4" l="1"/>
  <c r="I66" i="4"/>
  <c r="J66" i="4"/>
  <c r="F13" i="4" l="1"/>
  <c r="F66" i="4" l="1"/>
  <c r="E70" i="4"/>
  <c r="F82" i="4"/>
  <c r="F63" i="4" l="1"/>
  <c r="E83" i="4" l="1"/>
  <c r="E82" i="4"/>
  <c r="J63" i="4" l="1"/>
  <c r="I64" i="4"/>
  <c r="H64" i="4"/>
  <c r="H63" i="4"/>
  <c r="J78" i="4"/>
  <c r="I78" i="4"/>
  <c r="H78" i="4"/>
  <c r="G78" i="4"/>
  <c r="F78" i="4"/>
  <c r="J72" i="4"/>
  <c r="I72" i="4"/>
  <c r="H72" i="4"/>
  <c r="G72" i="4"/>
  <c r="F72" i="4"/>
  <c r="E81" i="4"/>
  <c r="E80" i="4"/>
  <c r="E79" i="4"/>
  <c r="E77" i="4"/>
  <c r="E76" i="4"/>
  <c r="E75" i="4"/>
  <c r="E74" i="4"/>
  <c r="E73" i="4"/>
  <c r="E16" i="4"/>
  <c r="E69" i="4"/>
  <c r="E68" i="4"/>
  <c r="E67" i="4"/>
  <c r="J37" i="4"/>
  <c r="J50" i="4" s="1"/>
  <c r="I37" i="4"/>
  <c r="I50" i="4" s="1"/>
  <c r="H37" i="4"/>
  <c r="H50" i="4" s="1"/>
  <c r="G37" i="4"/>
  <c r="G50" i="4" s="1"/>
  <c r="F37" i="4"/>
  <c r="F50" i="4" s="1"/>
  <c r="E50" i="4" l="1"/>
  <c r="F46" i="4"/>
  <c r="E78" i="4"/>
  <c r="E72" i="4"/>
  <c r="E66" i="4"/>
  <c r="J38" i="4"/>
  <c r="J51" i="4" s="1"/>
  <c r="I38" i="4"/>
  <c r="I51" i="4" s="1"/>
  <c r="I46" i="4" s="1"/>
  <c r="H38" i="4"/>
  <c r="H51" i="4" s="1"/>
  <c r="H46" i="4" s="1"/>
  <c r="G38" i="4"/>
  <c r="G51" i="4" s="1"/>
  <c r="G46" i="4" s="1"/>
  <c r="F38" i="4"/>
  <c r="E51" i="4" l="1"/>
  <c r="J46" i="4"/>
  <c r="E46" i="4"/>
  <c r="E38" i="4"/>
  <c r="E10" i="4"/>
  <c r="E11" i="4"/>
  <c r="E12" i="4"/>
  <c r="E13" i="4"/>
  <c r="E14" i="4"/>
  <c r="E9" i="4" l="1"/>
  <c r="H9" i="4"/>
  <c r="F9" i="4"/>
  <c r="G9" i="4" l="1"/>
  <c r="E19" i="4" l="1"/>
  <c r="F36" i="4" l="1"/>
  <c r="G36" i="4"/>
  <c r="G62" i="4" s="1"/>
  <c r="H36" i="4"/>
  <c r="H62" i="4" s="1"/>
  <c r="I36" i="4"/>
  <c r="I62" i="4" s="1"/>
  <c r="J36" i="4"/>
  <c r="J62" i="4" s="1"/>
  <c r="F35" i="4"/>
  <c r="F61" i="4" s="1"/>
  <c r="G35" i="4"/>
  <c r="G61" i="4" s="1"/>
  <c r="H35" i="4"/>
  <c r="H61" i="4" s="1"/>
  <c r="I35" i="4"/>
  <c r="I61" i="4" s="1"/>
  <c r="J35" i="4"/>
  <c r="J61" i="4" s="1"/>
  <c r="J64" i="4"/>
  <c r="H60" i="4"/>
  <c r="I60" i="4"/>
  <c r="J60" i="4"/>
  <c r="E55" i="4"/>
  <c r="E56" i="4"/>
  <c r="E57" i="4"/>
  <c r="E58" i="4"/>
  <c r="E54" i="4"/>
  <c r="F53" i="4"/>
  <c r="G53" i="4"/>
  <c r="H53" i="4"/>
  <c r="I53" i="4"/>
  <c r="J53" i="4"/>
  <c r="E17" i="4"/>
  <c r="E18" i="4"/>
  <c r="E20" i="4"/>
  <c r="F15" i="4"/>
  <c r="F33" i="4" s="1"/>
  <c r="G15" i="4"/>
  <c r="G33" i="4" s="1"/>
  <c r="H15" i="4"/>
  <c r="H33" i="4" s="1"/>
  <c r="I15" i="4"/>
  <c r="J15" i="4"/>
  <c r="I9" i="4"/>
  <c r="J9" i="4"/>
  <c r="E64" i="4" l="1"/>
  <c r="J33" i="4"/>
  <c r="E63" i="4"/>
  <c r="E37" i="4"/>
  <c r="I33" i="4"/>
  <c r="E15" i="4"/>
  <c r="E36" i="4"/>
  <c r="F62" i="4"/>
  <c r="J59" i="4"/>
  <c r="I59" i="4"/>
  <c r="H59" i="4"/>
  <c r="E35" i="4"/>
  <c r="E53" i="4"/>
  <c r="E33" i="4" l="1"/>
  <c r="F34" i="4"/>
  <c r="G34" i="4"/>
  <c r="E34" i="4" l="1"/>
  <c r="F60" i="4"/>
  <c r="F59" i="4" s="1"/>
  <c r="G60" i="4"/>
  <c r="G59" i="4" s="1"/>
  <c r="E59" i="4" l="1"/>
  <c r="E60" i="4"/>
  <c r="E61" i="4" l="1"/>
  <c r="E62" i="4"/>
</calcChain>
</file>

<file path=xl/sharedStrings.xml><?xml version="1.0" encoding="utf-8"?>
<sst xmlns="http://schemas.openxmlformats.org/spreadsheetml/2006/main" count="169" uniqueCount="101">
  <si>
    <t>всего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</si>
  <si>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</si>
  <si>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</si>
  <si>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</si>
  <si>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</si>
  <si>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</si>
  <si>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</si>
  <si>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</si>
  <si>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</si>
  <si>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</si>
  <si>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</si>
  <si>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федеральный  бюджет</t>
  </si>
  <si>
    <t>2.</t>
  </si>
  <si>
    <t>1.</t>
  </si>
  <si>
    <t xml:space="preserve">Ответственный исполнитель МУ "Администрация гп.Пойковский"  </t>
  </si>
  <si>
    <t>Соисполнитель МКУ "Служба ЖКХ и благоустройства гп.Пойковский"</t>
  </si>
  <si>
    <t>Соисполнитель ПМБУ ЦКиД "РОДНИКИ"</t>
  </si>
  <si>
    <t>МУ "Администрация гп.Пойковский"/             МКУ "Служба ЖКХ и благоустройства гп.Пойковский", ПМБУ ЦКиД "РОДНИКИ"</t>
  </si>
  <si>
    <t>2025-2030</t>
  </si>
  <si>
    <t xml:space="preserve">2021 </t>
  </si>
  <si>
    <t>2022</t>
  </si>
  <si>
    <t xml:space="preserve">2023 </t>
  </si>
  <si>
    <t>2024</t>
  </si>
  <si>
    <t>Процессная часть</t>
  </si>
  <si>
    <t>Проектная часть</t>
  </si>
  <si>
    <t>Инвестиции в объекты муниципальной собственности</t>
  </si>
  <si>
    <t>Прочие расходы</t>
  </si>
  <si>
    <t>Распределение финансовых ресурсов муниципальной программы</t>
  </si>
  <si>
    <t>№
структурного элемента (основного мероприятия)</t>
  </si>
  <si>
    <t>Структурный элемент (основное мероприятие) муниципальной программы</t>
  </si>
  <si>
    <t>в том числе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</si>
  <si>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</si>
  <si>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</si>
  <si>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</si>
  <si>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</si>
  <si>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Цель 1: "Повышение уровня доступности к приоритетным объектам и услугам для инвалидов и других маломобильных групп населения"</t>
  </si>
  <si>
    <t>Задача 1: "Формирование условий для беспрепятственного доступа инвалидов и других маломобильных групп населения к приоритетным объектам и услугам"</t>
  </si>
  <si>
    <t>Задача 2: "Создание условий для безбарьерного участия инвалидов и других маломобильных групп населения в социальной и культурной жизни"</t>
  </si>
  <si>
    <t>Задача 3: "Доля благоустроенных территорий к общей площади территорий городского поселения Пойковский"</t>
  </si>
  <si>
    <t>Обеспечение выполнения комплекса мероприятий по повышению уровня доступности приоритетных объектов.</t>
  </si>
  <si>
    <t>Компенсационные мероприятия для обеспечения доступности здания для инвалидов и других лиц с ограничениями здоровья</t>
  </si>
  <si>
    <t>Таблица 3</t>
  </si>
  <si>
    <t>Перечень структурных элементов (основных мероприятий) муниципальной программы</t>
  </si>
  <si>
    <t>Таблица 4</t>
  </si>
  <si>
    <t>Перечень</t>
  </si>
  <si>
    <t>реализуемых объектов на 2022 год и плановый период 2023-2024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</si>
  <si>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</si>
  <si>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</si>
  <si>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</si>
  <si>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</si>
  <si>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</si>
  <si>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Осток стоимости на 01.01.2022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</si>
  <si>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</si>
  <si>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</si>
  <si>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</si>
  <si>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</si>
  <si>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</si>
  <si>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</si>
  <si>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</si>
  <si>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</si>
  <si>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</si>
  <si>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</si>
  <si>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</si>
  <si>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</si>
  <si>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</si>
  <si>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</si>
  <si>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</si>
  <si>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</si>
  <si>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</si>
  <si>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</si>
  <si>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</si>
  <si>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</si>
  <si>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</si>
  <si>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</si>
  <si>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</si>
  <si>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</si>
  <si>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</si>
  <si>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</si>
  <si>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</si>
  <si>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</si>
  <si>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</si>
  <si>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</si>
  <si>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</si>
  <si>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</si>
  <si>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</si>
  <si>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</si>
  <si>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</si>
  <si>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</si>
  <si>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</si>
  <si>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2021 г.</t>
  </si>
  <si>
    <t>2022 г.</t>
  </si>
  <si>
    <t>2023 г.</t>
  </si>
  <si>
    <t>2024 г.</t>
  </si>
  <si>
    <t>2025-2030 гг.</t>
  </si>
  <si>
    <t>Наименование объекта (инвестиционного проекта)</t>
  </si>
  <si>
    <t>Наименование инвестиционного проекта</t>
  </si>
  <si>
    <t>Основное мероприяти "Обеспечение выполнения комплекса мероприятий по повышению уровня доступности приоритетных объектов" ( показатель № 1)</t>
  </si>
  <si>
    <t>Основное мероприятие "Компенсационные мероприятия для обеспечения доступности здания для инвалидов и других лиц с ограничениями здоровья" (показатель № 1)</t>
  </si>
  <si>
    <t>Расходы на оснащение учреждений культуры современным специальным, в том числе реабилитационным, компьютерным оборудованием для обеспечения доступности учреждений для инвалидов и других групп населения с ограниченными возможностями здоровья</t>
  </si>
  <si>
    <t xml:space="preserve">Расходы на приобретение и обслуживание  подъемной платформы, специализированного оборудования, вспомогательных средств и приспособлений для различных категорий инвалидов и других маломобильных групп населения приоритетных объектов социальной и культурной инфраструктуры.  </t>
  </si>
  <si>
    <t xml:space="preserve">бюджет поселения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</si>
</sst>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#,##0.0"/>
  </numFmts>
  <fonts count="2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3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38">
    <xf numFmtId="0" fontId="0" fillId="0" borderId="0" xfId="0"/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0" fontId="6" fillId="0" borderId="0" xfId="0" applyFont="1" applyAlignment="1" applyProtection="1">
      <alignment vertical="center" wrapText="1"/>
    </xf>
    <xf numFmtId="49" fontId="7" fillId="0" borderId="0" xfId="0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9" fillId="0" borderId="8" xfId="0" applyNumberFormat="1" applyFont="1" applyBorder="1" applyAlignment="1" applyProtection="1">
      <alignment horizontal="left" vertical="top" wrapText="1"/>
    </xf>
    <xf numFmtId="164" fontId="9" fillId="0" borderId="8" xfId="0" applyNumberFormat="1" applyFont="1" applyBorder="1" applyAlignment="1" applyProtection="1">
      <alignment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164" fontId="7" fillId="0" borderId="8" xfId="0" applyNumberFormat="1" applyFont="1" applyBorder="1" applyAlignment="1" applyProtection="1">
      <alignment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4" fontId="7" fillId="0" borderId="1" xfId="0" applyNumberFormat="1" applyFont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vertical="top" wrapText="1"/>
    </xf>
    <xf numFmtId="49" fontId="11" fillId="0" borderId="8" xfId="0" applyNumberFormat="1" applyFont="1" applyBorder="1" applyAlignment="1" applyProtection="1">
      <alignment horizontal="left" vertical="top" wrapText="1"/>
    </xf>
    <xf numFmtId="164" fontId="11" fillId="0" borderId="8" xfId="0" applyNumberFormat="1" applyFont="1" applyBorder="1" applyAlignment="1" applyProtection="1">
      <alignment vertical="top" wrapText="1"/>
    </xf>
    <xf numFmtId="49" fontId="10" fillId="0" borderId="8" xfId="0" applyNumberFormat="1" applyFont="1" applyBorder="1" applyAlignment="1" applyProtection="1">
      <alignment horizontal="left" vertical="top" wrapText="1"/>
    </xf>
    <xf numFmtId="164" fontId="10" fillId="0" borderId="8" xfId="0" applyNumberFormat="1" applyFont="1" applyBorder="1" applyAlignment="1" applyProtection="1">
      <alignment vertical="top" wrapText="1"/>
    </xf>
    <xf numFmtId="164" fontId="10" fillId="0" borderId="1" xfId="0" applyNumberFormat="1" applyFont="1" applyBorder="1" applyAlignment="1" applyProtection="1">
      <alignment vertical="top" wrapText="1"/>
    </xf>
    <xf numFmtId="49" fontId="10" fillId="0" borderId="1" xfId="0" applyNumberFormat="1" applyFont="1" applyBorder="1" applyAlignment="1" applyProtection="1">
      <alignment horizontal="left" vertical="top" wrapText="1"/>
    </xf>
    <xf numFmtId="49" fontId="11" fillId="0" borderId="1" xfId="0" applyNumberFormat="1" applyFont="1" applyBorder="1" applyAlignment="1" applyProtection="1">
      <alignment horizontal="left" vertical="top" wrapText="1"/>
    </xf>
    <xf numFmtId="164" fontId="11" fillId="0" borderId="1" xfId="0" applyNumberFormat="1" applyFont="1" applyBorder="1" applyAlignment="1" applyProtection="1">
      <alignment vertical="top" wrapText="1"/>
    </xf>
    <xf numFmtId="49" fontId="9" fillId="2" borderId="1" xfId="0" applyNumberFormat="1" applyFont="1" applyFill="1" applyBorder="1" applyAlignment="1" applyProtection="1">
      <alignment horizontal="left" vertical="top" wrapText="1"/>
    </xf>
    <xf numFmtId="164" fontId="9" fillId="2" borderId="8" xfId="0" applyNumberFormat="1" applyFont="1" applyFill="1" applyBorder="1" applyAlignment="1" applyProtection="1">
      <alignment vertical="top" wrapText="1"/>
    </xf>
    <xf numFmtId="164" fontId="9" fillId="2" borderId="1" xfId="0" applyNumberFormat="1" applyFont="1" applyFill="1" applyBorder="1" applyAlignment="1" applyProtection="1">
      <alignment vertical="top" wrapText="1"/>
    </xf>
    <xf numFmtId="0" fontId="4" fillId="2" borderId="0" xfId="0" applyFont="1" applyFill="1" applyAlignment="1" applyProtection="1">
      <alignment vertical="center" wrapText="1"/>
    </xf>
    <xf numFmtId="49" fontId="7" fillId="2" borderId="8" xfId="0" applyNumberFormat="1" applyFont="1" applyFill="1" applyBorder="1" applyAlignment="1" applyProtection="1">
      <alignment horizontal="left" vertical="top" wrapText="1"/>
    </xf>
    <xf numFmtId="164" fontId="7" fillId="2" borderId="8" xfId="0" applyNumberFormat="1" applyFont="1" applyFill="1" applyBorder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center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9" fillId="2" borderId="8" xfId="0" applyNumberFormat="1" applyFont="1" applyFill="1" applyBorder="1" applyAlignment="1" applyProtection="1">
      <alignment horizontal="left" vertical="top" wrapText="1"/>
    </xf>
    <xf numFmtId="165" fontId="9" fillId="2" borderId="8" xfId="0" applyNumberFormat="1" applyFont="1" applyFill="1" applyBorder="1" applyAlignment="1" applyProtection="1">
      <alignment vertical="top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/>
    </xf>
    <xf numFmtId="49" fontId="12" fillId="0" borderId="1" xfId="1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1" fillId="0" borderId="0" xfId="1"/>
    <xf numFmtId="0" fontId="12" fillId="0" borderId="0" xfId="1" applyFont="1" applyFill="1" applyAlignment="1">
      <alignment horizontal="right"/>
    </xf>
    <xf numFmtId="0" fontId="0" fillId="0" borderId="0" xfId="0" applyAlignment="1">
      <alignment vertical="center"/>
    </xf>
    <xf numFmtId="0" fontId="15" fillId="0" borderId="0" xfId="1" applyFont="1"/>
    <xf numFmtId="2" fontId="15" fillId="0" borderId="1" xfId="1" applyNumberFormat="1" applyFont="1" applyBorder="1" applyAlignment="1">
      <alignment horizontal="center" vertical="center" wrapText="1"/>
    </xf>
    <xf numFmtId="1" fontId="17" fillId="0" borderId="1" xfId="1" applyNumberFormat="1" applyFont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 wrapText="1"/>
    </xf>
    <xf numFmtId="3" fontId="15" fillId="0" borderId="14" xfId="1" applyNumberFormat="1" applyFont="1" applyBorder="1" applyAlignment="1">
      <alignment horizontal="left" vertical="center" wrapText="1"/>
    </xf>
    <xf numFmtId="3" fontId="15" fillId="0" borderId="14" xfId="1" applyNumberFormat="1" applyFont="1" applyBorder="1" applyAlignment="1">
      <alignment horizontal="center" vertical="center" wrapText="1"/>
    </xf>
    <xf numFmtId="166" fontId="15" fillId="0" borderId="14" xfId="1" applyNumberFormat="1" applyFont="1" applyBorder="1" applyAlignment="1">
      <alignment horizontal="center" vertical="center" wrapText="1"/>
    </xf>
    <xf numFmtId="3" fontId="15" fillId="0" borderId="1" xfId="1" applyNumberFormat="1" applyFont="1" applyBorder="1" applyAlignment="1">
      <alignment horizontal="center" vertical="center" wrapText="1"/>
    </xf>
    <xf numFmtId="166" fontId="15" fillId="0" borderId="1" xfId="1" applyNumberFormat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3" fontId="15" fillId="0" borderId="1" xfId="1" applyNumberFormat="1" applyFont="1" applyBorder="1" applyAlignment="1">
      <alignment horizontal="left" vertical="center" wrapText="1"/>
    </xf>
    <xf numFmtId="2" fontId="15" fillId="0" borderId="14" xfId="1" applyNumberFormat="1" applyFont="1" applyBorder="1" applyAlignment="1">
      <alignment horizontal="center" vertical="center" wrapText="1"/>
    </xf>
    <xf numFmtId="0" fontId="19" fillId="0" borderId="0" xfId="1" applyFont="1" applyAlignment="1">
      <alignment horizontal="right"/>
    </xf>
    <xf numFmtId="0" fontId="14" fillId="0" borderId="0" xfId="1" applyFont="1"/>
    <xf numFmtId="0" fontId="21" fillId="0" borderId="1" xfId="1" applyFont="1" applyBorder="1" applyAlignment="1">
      <alignment horizontal="center" vertical="center" wrapText="1"/>
    </xf>
    <xf numFmtId="0" fontId="21" fillId="0" borderId="15" xfId="1" applyFont="1" applyFill="1" applyBorder="1" applyAlignment="1">
      <alignment horizontal="center" vertical="center" wrapText="1"/>
    </xf>
    <xf numFmtId="0" fontId="22" fillId="0" borderId="1" xfId="1" applyFont="1" applyBorder="1" applyAlignment="1">
      <alignment horizontal="left" vertical="top" wrapText="1"/>
    </xf>
    <xf numFmtId="9" fontId="12" fillId="0" borderId="1" xfId="1" applyNumberFormat="1" applyFont="1" applyBorder="1" applyAlignment="1">
      <alignment horizontal="center" vertical="center" wrapText="1"/>
    </xf>
    <xf numFmtId="9" fontId="12" fillId="0" borderId="9" xfId="1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 applyProtection="1">
      <alignment horizontal="center" vertical="center" wrapText="1"/>
    </xf>
    <xf numFmtId="49" fontId="23" fillId="0" borderId="9" xfId="0" applyNumberFormat="1" applyFont="1" applyBorder="1" applyAlignment="1" applyProtection="1">
      <alignment horizontal="center" vertical="center" wrapText="1"/>
    </xf>
    <xf numFmtId="49" fontId="23" fillId="0" borderId="10" xfId="0" applyNumberFormat="1" applyFont="1" applyBorder="1" applyAlignment="1" applyProtection="1">
      <alignment horizontal="center" vertical="center" wrapText="1"/>
    </xf>
    <xf numFmtId="49" fontId="23" fillId="0" borderId="11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left" vertical="top" wrapText="1"/>
    </xf>
    <xf numFmtId="49" fontId="7" fillId="0" borderId="4" xfId="0" applyNumberFormat="1" applyFont="1" applyBorder="1" applyAlignment="1" applyProtection="1">
      <alignment horizontal="left" vertical="top" wrapText="1"/>
    </xf>
    <xf numFmtId="49" fontId="7" fillId="0" borderId="0" xfId="0" applyNumberFormat="1" applyFont="1" applyBorder="1" applyAlignment="1" applyProtection="1">
      <alignment horizontal="left" vertical="top" wrapText="1"/>
    </xf>
    <xf numFmtId="49" fontId="7" fillId="0" borderId="5" xfId="0" applyNumberFormat="1" applyFont="1" applyBorder="1" applyAlignment="1" applyProtection="1">
      <alignment horizontal="left" vertical="top" wrapText="1"/>
    </xf>
    <xf numFmtId="49" fontId="7" fillId="0" borderId="6" xfId="0" applyNumberFormat="1" applyFont="1" applyBorder="1" applyAlignment="1" applyProtection="1">
      <alignment horizontal="left" vertical="top" wrapText="1"/>
    </xf>
    <xf numFmtId="49" fontId="7" fillId="0" borderId="13" xfId="0" applyNumberFormat="1" applyFont="1" applyBorder="1" applyAlignment="1" applyProtection="1">
      <alignment horizontal="left" vertical="top" wrapText="1"/>
    </xf>
    <xf numFmtId="49" fontId="7" fillId="0" borderId="7" xfId="0" applyNumberFormat="1" applyFont="1" applyBorder="1" applyAlignment="1" applyProtection="1">
      <alignment horizontal="left" vertical="top" wrapText="1"/>
    </xf>
    <xf numFmtId="49" fontId="7" fillId="0" borderId="0" xfId="0" applyNumberFormat="1" applyFont="1" applyAlignment="1" applyProtection="1">
      <alignment horizontal="right" wrapText="1"/>
    </xf>
    <xf numFmtId="49" fontId="7" fillId="0" borderId="8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23" fillId="0" borderId="1" xfId="0" applyNumberFormat="1" applyFont="1" applyBorder="1" applyAlignment="1" applyProtection="1">
      <alignment horizontal="center" vertical="center" wrapText="1"/>
    </xf>
    <xf numFmtId="49" fontId="23" fillId="0" borderId="1" xfId="0" applyNumberFormat="1" applyFont="1" applyBorder="1" applyAlignment="1" applyProtection="1">
      <alignment horizontal="center" vertical="top" wrapText="1"/>
    </xf>
    <xf numFmtId="49" fontId="7" fillId="0" borderId="0" xfId="0" applyNumberFormat="1" applyFont="1" applyAlignment="1" applyProtection="1">
      <alignment horizontal="center" wrapText="1"/>
    </xf>
    <xf numFmtId="49" fontId="7" fillId="2" borderId="9" xfId="0" applyNumberFormat="1" applyFont="1" applyFill="1" applyBorder="1" applyAlignment="1" applyProtection="1">
      <alignment horizontal="center" vertical="top" wrapText="1"/>
    </xf>
    <xf numFmtId="49" fontId="7" fillId="2" borderId="10" xfId="0" applyNumberFormat="1" applyFont="1" applyFill="1" applyBorder="1" applyAlignment="1" applyProtection="1">
      <alignment horizontal="center" vertical="top" wrapText="1"/>
    </xf>
    <xf numFmtId="49" fontId="7" fillId="2" borderId="11" xfId="0" applyNumberFormat="1" applyFont="1" applyFill="1" applyBorder="1" applyAlignment="1" applyProtection="1">
      <alignment horizontal="center" vertical="top" wrapText="1"/>
    </xf>
    <xf numFmtId="49" fontId="9" fillId="2" borderId="4" xfId="0" applyNumberFormat="1" applyFont="1" applyFill="1" applyBorder="1" applyAlignment="1" applyProtection="1">
      <alignment horizontal="left" vertical="center" wrapText="1"/>
    </xf>
    <xf numFmtId="49" fontId="9" fillId="2" borderId="0" xfId="0" applyNumberFormat="1" applyFont="1" applyFill="1" applyBorder="1" applyAlignment="1" applyProtection="1">
      <alignment horizontal="left" vertical="center" wrapText="1"/>
    </xf>
    <xf numFmtId="49" fontId="9" fillId="2" borderId="5" xfId="0" applyNumberFormat="1" applyFont="1" applyFill="1" applyBorder="1" applyAlignment="1" applyProtection="1">
      <alignment horizontal="left" vertical="center" wrapText="1"/>
    </xf>
    <xf numFmtId="49" fontId="9" fillId="2" borderId="6" xfId="0" applyNumberFormat="1" applyFont="1" applyFill="1" applyBorder="1" applyAlignment="1" applyProtection="1">
      <alignment horizontal="left" vertical="center" wrapText="1"/>
    </xf>
    <xf numFmtId="49" fontId="9" fillId="2" borderId="13" xfId="0" applyNumberFormat="1" applyFont="1" applyFill="1" applyBorder="1" applyAlignment="1" applyProtection="1">
      <alignment horizontal="left" vertical="center" wrapText="1"/>
    </xf>
    <xf numFmtId="49" fontId="9" fillId="2" borderId="7" xfId="0" applyNumberFormat="1" applyFont="1" applyFill="1" applyBorder="1" applyAlignment="1" applyProtection="1">
      <alignment horizontal="left" vertical="center" wrapText="1"/>
    </xf>
    <xf numFmtId="49" fontId="7" fillId="0" borderId="9" xfId="0" applyNumberFormat="1" applyFont="1" applyBorder="1" applyAlignment="1" applyProtection="1">
      <alignment horizontal="center" vertical="top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13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2" borderId="2" xfId="0" applyNumberFormat="1" applyFont="1" applyFill="1" applyBorder="1" applyAlignment="1" applyProtection="1">
      <alignment horizontal="left" vertical="center" wrapText="1"/>
    </xf>
    <xf numFmtId="49" fontId="7" fillId="2" borderId="12" xfId="0" applyNumberFormat="1" applyFont="1" applyFill="1" applyBorder="1" applyAlignment="1" applyProtection="1">
      <alignment horizontal="left" vertical="center" wrapText="1"/>
    </xf>
    <xf numFmtId="49" fontId="7" fillId="2" borderId="3" xfId="0" applyNumberFormat="1" applyFont="1" applyFill="1" applyBorder="1" applyAlignment="1" applyProtection="1">
      <alignment horizontal="left" vertical="center" wrapText="1"/>
    </xf>
    <xf numFmtId="49" fontId="7" fillId="2" borderId="4" xfId="0" applyNumberFormat="1" applyFont="1" applyFill="1" applyBorder="1" applyAlignment="1" applyProtection="1">
      <alignment horizontal="left" vertical="center" wrapText="1"/>
    </xf>
    <xf numFmtId="49" fontId="7" fillId="2" borderId="0" xfId="0" applyNumberFormat="1" applyFont="1" applyFill="1" applyBorder="1" applyAlignment="1" applyProtection="1">
      <alignment horizontal="left" vertical="center" wrapText="1"/>
    </xf>
    <xf numFmtId="49" fontId="7" fillId="2" borderId="5" xfId="0" applyNumberFormat="1" applyFont="1" applyFill="1" applyBorder="1" applyAlignment="1" applyProtection="1">
      <alignment horizontal="left" vertical="center" wrapText="1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49" fontId="7" fillId="2" borderId="13" xfId="0" applyNumberFormat="1" applyFont="1" applyFill="1" applyBorder="1" applyAlignment="1" applyProtection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49" fontId="10" fillId="0" borderId="8" xfId="0" applyNumberFormat="1" applyFont="1" applyBorder="1" applyAlignment="1" applyProtection="1">
      <alignment horizontal="center" vertical="center" wrapText="1"/>
    </xf>
    <xf numFmtId="49" fontId="10" fillId="0" borderId="8" xfId="0" applyNumberFormat="1" applyFont="1" applyBorder="1" applyAlignment="1" applyProtection="1">
      <alignment horizontal="left" vertical="center" wrapText="1"/>
    </xf>
    <xf numFmtId="0" fontId="12" fillId="0" borderId="0" xfId="1" applyFont="1" applyFill="1" applyAlignment="1">
      <alignment horizontal="center"/>
    </xf>
    <xf numFmtId="0" fontId="12" fillId="0" borderId="10" xfId="1" applyFont="1" applyBorder="1" applyAlignment="1">
      <alignment horizontal="center" vertical="center" wrapText="1"/>
    </xf>
    <xf numFmtId="0" fontId="12" fillId="0" borderId="11" xfId="1" applyFont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0" fontId="12" fillId="0" borderId="11" xfId="1" applyFont="1" applyFill="1" applyBorder="1" applyAlignment="1">
      <alignment horizontal="center" vertical="center" wrapText="1"/>
    </xf>
    <xf numFmtId="0" fontId="15" fillId="0" borderId="0" xfId="1" applyFont="1" applyAlignment="1">
      <alignment horizontal="right"/>
    </xf>
    <xf numFmtId="0" fontId="16" fillId="0" borderId="0" xfId="1" applyFont="1" applyAlignment="1">
      <alignment horizontal="center"/>
    </xf>
    <xf numFmtId="0" fontId="15" fillId="0" borderId="0" xfId="1" applyFont="1" applyAlignment="1">
      <alignment horizontal="center" vertical="center" wrapText="1"/>
    </xf>
    <xf numFmtId="2" fontId="15" fillId="0" borderId="14" xfId="1" applyNumberFormat="1" applyFont="1" applyBorder="1" applyAlignment="1">
      <alignment horizontal="center" vertical="center" wrapText="1"/>
    </xf>
    <xf numFmtId="2" fontId="15" fillId="0" borderId="15" xfId="1" applyNumberFormat="1" applyFont="1" applyBorder="1" applyAlignment="1">
      <alignment horizontal="center" vertical="center" wrapText="1"/>
    </xf>
    <xf numFmtId="2" fontId="15" fillId="0" borderId="8" xfId="1" applyNumberFormat="1" applyFont="1" applyBorder="1" applyAlignment="1">
      <alignment horizontal="center" vertical="center" wrapText="1"/>
    </xf>
    <xf numFmtId="2" fontId="15" fillId="0" borderId="1" xfId="1" applyNumberFormat="1" applyFont="1" applyBorder="1" applyAlignment="1">
      <alignment horizontal="center" vertical="center" wrapText="1"/>
    </xf>
    <xf numFmtId="0" fontId="16" fillId="0" borderId="0" xfId="1" applyFont="1" applyAlignment="1">
      <alignment horizontal="center" wrapText="1"/>
    </xf>
    <xf numFmtId="0" fontId="16" fillId="0" borderId="0" xfId="1" applyFont="1" applyAlignment="1">
      <alignment horizontal="center" vertical="center" wrapText="1"/>
    </xf>
    <xf numFmtId="0" fontId="20" fillId="0" borderId="0" xfId="1" applyFont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83"/>
  <sheetViews>
    <sheetView tabSelected="1" view="pageBreakPreview" topLeftCell="B1" zoomScale="85" zoomScaleNormal="85" zoomScaleSheetLayoutView="85" workbookViewId="0">
      <selection activeCell="C15" sqref="C15:C20"/>
    </sheetView>
  </sheetViews>
  <sheetFormatPr defaultRowHeight="16.5" x14ac:dyDescent="0.25"/>
  <cols>
    <col min="1" max="1" width="17.85546875" style="4" customWidth="1"/>
    <col min="2" max="2" width="50.140625" style="1" customWidth="1"/>
    <col min="3" max="3" width="39.5703125" style="1" customWidth="1"/>
    <col min="4" max="4" width="39.42578125" style="1" customWidth="1"/>
    <col min="5" max="5" width="19.7109375" style="1" customWidth="1"/>
    <col min="6" max="6" width="21" style="1" customWidth="1"/>
    <col min="7" max="7" width="19" style="1" customWidth="1"/>
    <col min="8" max="10" width="17.5703125" style="1" customWidth="1"/>
    <col min="11" max="16384" width="9.140625" style="1"/>
  </cols>
  <sheetData>
    <row r="1" spans="1:10" x14ac:dyDescent="0.25">
      <c r="A1" s="6"/>
      <c r="B1" s="7"/>
      <c r="C1" s="7"/>
      <c r="D1" s="7"/>
      <c r="E1" s="7"/>
      <c r="F1" s="7"/>
      <c r="G1" s="78" t="s">
        <v>5</v>
      </c>
      <c r="H1" s="78"/>
      <c r="I1" s="78"/>
      <c r="J1" s="78"/>
    </row>
    <row r="2" spans="1:10" x14ac:dyDescent="0.25">
      <c r="A2" s="6"/>
      <c r="B2" s="7"/>
      <c r="C2" s="7"/>
      <c r="D2" s="7"/>
      <c r="E2" s="7"/>
      <c r="F2" s="7"/>
      <c r="G2" s="7"/>
      <c r="H2" s="7"/>
      <c r="I2" s="7"/>
      <c r="J2" s="7"/>
    </row>
    <row r="3" spans="1:10" ht="16.5" customHeight="1" x14ac:dyDescent="0.25">
      <c r="A3" s="85" t="s">
        <v>27</v>
      </c>
      <c r="B3" s="85"/>
      <c r="C3" s="85"/>
      <c r="D3" s="85"/>
      <c r="E3" s="85"/>
      <c r="F3" s="85"/>
      <c r="G3" s="85"/>
      <c r="H3" s="85"/>
      <c r="I3" s="85"/>
      <c r="J3" s="85"/>
    </row>
    <row r="4" spans="1:10" ht="1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</row>
    <row r="5" spans="1:10" s="2" customFormat="1" x14ac:dyDescent="0.2">
      <c r="A5" s="84" t="s">
        <v>28</v>
      </c>
      <c r="B5" s="83" t="s">
        <v>29</v>
      </c>
      <c r="C5" s="83" t="s">
        <v>1</v>
      </c>
      <c r="D5" s="83" t="s">
        <v>2</v>
      </c>
      <c r="E5" s="83" t="s">
        <v>3</v>
      </c>
      <c r="F5" s="83"/>
      <c r="G5" s="83"/>
      <c r="H5" s="83"/>
      <c r="I5" s="83"/>
      <c r="J5" s="83"/>
    </row>
    <row r="6" spans="1:10" s="2" customFormat="1" x14ac:dyDescent="0.2">
      <c r="A6" s="84"/>
      <c r="B6" s="83"/>
      <c r="C6" s="83"/>
      <c r="D6" s="83"/>
      <c r="E6" s="66" t="s">
        <v>30</v>
      </c>
      <c r="F6" s="67"/>
      <c r="G6" s="67"/>
      <c r="H6" s="67"/>
      <c r="I6" s="67"/>
      <c r="J6" s="68"/>
    </row>
    <row r="7" spans="1:10" s="2" customFormat="1" ht="84.75" customHeight="1" x14ac:dyDescent="0.2">
      <c r="A7" s="84"/>
      <c r="B7" s="83"/>
      <c r="C7" s="83"/>
      <c r="D7" s="83"/>
      <c r="E7" s="65" t="s">
        <v>4</v>
      </c>
      <c r="F7" s="65" t="s">
        <v>19</v>
      </c>
      <c r="G7" s="65" t="s">
        <v>20</v>
      </c>
      <c r="H7" s="65" t="s">
        <v>21</v>
      </c>
      <c r="I7" s="65" t="s">
        <v>22</v>
      </c>
      <c r="J7" s="65" t="s">
        <v>18</v>
      </c>
    </row>
    <row r="8" spans="1:10" s="3" customFormat="1" ht="30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7</v>
      </c>
      <c r="G8" s="8">
        <v>8</v>
      </c>
      <c r="H8" s="8"/>
      <c r="I8" s="8"/>
      <c r="J8" s="8"/>
    </row>
    <row r="9" spans="1:10" s="2" customFormat="1" x14ac:dyDescent="0.2">
      <c r="A9" s="79" t="s">
        <v>13</v>
      </c>
      <c r="B9" s="81" t="s">
        <v>96</v>
      </c>
      <c r="C9" s="79" t="s">
        <v>17</v>
      </c>
      <c r="D9" s="9" t="s">
        <v>0</v>
      </c>
      <c r="E9" s="10">
        <f>SUM(E10+E11+E12+E13+E14)</f>
        <v>575.22899999999993</v>
      </c>
      <c r="F9" s="10">
        <f>SUM(F10:F14)</f>
        <v>126.74299999999999</v>
      </c>
      <c r="G9" s="10">
        <f>SUM(G10:G14)</f>
        <v>320.85000000000002</v>
      </c>
      <c r="H9" s="10">
        <f>SUM(H10:H14)</f>
        <v>51.341000000000001</v>
      </c>
      <c r="I9" s="10">
        <f t="shared" ref="I9:J9" si="0">SUM(I10:I14)</f>
        <v>51.341000000000001</v>
      </c>
      <c r="J9" s="10">
        <f t="shared" si="0"/>
        <v>24.954000000000001</v>
      </c>
    </row>
    <row r="10" spans="1:10" s="2" customFormat="1" x14ac:dyDescent="0.2">
      <c r="A10" s="79"/>
      <c r="B10" s="81"/>
      <c r="C10" s="79"/>
      <c r="D10" s="11" t="s">
        <v>11</v>
      </c>
      <c r="E10" s="12">
        <f>SUM(F10:J10)</f>
        <v>0</v>
      </c>
      <c r="F10" s="12"/>
      <c r="G10" s="12"/>
      <c r="H10" s="12"/>
      <c r="I10" s="12"/>
      <c r="J10" s="12"/>
    </row>
    <row r="11" spans="1:10" s="2" customFormat="1" x14ac:dyDescent="0.2">
      <c r="A11" s="80"/>
      <c r="B11" s="82"/>
      <c r="C11" s="80"/>
      <c r="D11" s="13" t="s">
        <v>6</v>
      </c>
      <c r="E11" s="12">
        <f>SUM(F11:J11)</f>
        <v>0</v>
      </c>
      <c r="F11" s="14">
        <v>0</v>
      </c>
      <c r="G11" s="14">
        <v>0</v>
      </c>
      <c r="H11" s="14"/>
      <c r="I11" s="14"/>
      <c r="J11" s="14"/>
    </row>
    <row r="12" spans="1:10" s="2" customFormat="1" x14ac:dyDescent="0.2">
      <c r="A12" s="80"/>
      <c r="B12" s="82"/>
      <c r="C12" s="80"/>
      <c r="D12" s="13" t="s">
        <v>7</v>
      </c>
      <c r="E12" s="12">
        <f>SUM(F12:J12)</f>
        <v>0</v>
      </c>
      <c r="F12" s="14">
        <v>0</v>
      </c>
      <c r="G12" s="14">
        <v>0</v>
      </c>
      <c r="H12" s="14"/>
      <c r="I12" s="14"/>
      <c r="J12" s="14"/>
    </row>
    <row r="13" spans="1:10" s="2" customFormat="1" x14ac:dyDescent="0.2">
      <c r="A13" s="80"/>
      <c r="B13" s="82"/>
      <c r="C13" s="80"/>
      <c r="D13" s="13" t="s">
        <v>100</v>
      </c>
      <c r="E13" s="12">
        <f>SUM(F13:J13)</f>
        <v>575.22899999999993</v>
      </c>
      <c r="F13" s="15">
        <f>233.481+8.992-92.054-77.946+54.27</f>
        <v>126.74299999999999</v>
      </c>
      <c r="G13" s="14">
        <v>320.85000000000002</v>
      </c>
      <c r="H13" s="14">
        <v>51.341000000000001</v>
      </c>
      <c r="I13" s="14">
        <v>51.341000000000001</v>
      </c>
      <c r="J13" s="14">
        <v>24.954000000000001</v>
      </c>
    </row>
    <row r="14" spans="1:10" s="2" customFormat="1" x14ac:dyDescent="0.2">
      <c r="A14" s="80"/>
      <c r="B14" s="82"/>
      <c r="C14" s="80"/>
      <c r="D14" s="13" t="s">
        <v>8</v>
      </c>
      <c r="E14" s="12">
        <f>SUM(F14:J14)</f>
        <v>0</v>
      </c>
      <c r="F14" s="14"/>
      <c r="G14" s="14"/>
      <c r="H14" s="14"/>
      <c r="I14" s="14"/>
      <c r="J14" s="14"/>
    </row>
    <row r="15" spans="1:10" s="2" customFormat="1" x14ac:dyDescent="0.2">
      <c r="A15" s="80" t="s">
        <v>12</v>
      </c>
      <c r="B15" s="82" t="s">
        <v>97</v>
      </c>
      <c r="C15" s="80" t="s">
        <v>17</v>
      </c>
      <c r="D15" s="16" t="s">
        <v>0</v>
      </c>
      <c r="E15" s="17">
        <f>SUM(E20+E19+E18+E17)</f>
        <v>2088.1</v>
      </c>
      <c r="F15" s="17">
        <f t="shared" ref="F15:J15" si="1">SUM(F16:F20)</f>
        <v>115.73</v>
      </c>
      <c r="G15" s="17">
        <f t="shared" si="1"/>
        <v>412.37</v>
      </c>
      <c r="H15" s="17">
        <f t="shared" si="1"/>
        <v>210</v>
      </c>
      <c r="I15" s="17">
        <f t="shared" si="1"/>
        <v>150</v>
      </c>
      <c r="J15" s="17">
        <f t="shared" si="1"/>
        <v>1200</v>
      </c>
    </row>
    <row r="16" spans="1:10" s="2" customFormat="1" x14ac:dyDescent="0.2">
      <c r="A16" s="80"/>
      <c r="B16" s="82"/>
      <c r="C16" s="80"/>
      <c r="D16" s="13" t="s">
        <v>11</v>
      </c>
      <c r="E16" s="14">
        <f>SUM(F16:J16)</f>
        <v>0</v>
      </c>
      <c r="F16" s="17"/>
      <c r="G16" s="17"/>
      <c r="H16" s="17"/>
      <c r="I16" s="17"/>
      <c r="J16" s="17"/>
    </row>
    <row r="17" spans="1:10" s="2" customFormat="1" x14ac:dyDescent="0.2">
      <c r="A17" s="80"/>
      <c r="B17" s="82"/>
      <c r="C17" s="80"/>
      <c r="D17" s="13" t="s">
        <v>6</v>
      </c>
      <c r="E17" s="14">
        <f>SUM(F17:J17)</f>
        <v>0</v>
      </c>
      <c r="F17" s="14">
        <v>0</v>
      </c>
      <c r="G17" s="14">
        <v>0</v>
      </c>
      <c r="H17" s="14"/>
      <c r="I17" s="14"/>
      <c r="J17" s="14"/>
    </row>
    <row r="18" spans="1:10" s="2" customFormat="1" x14ac:dyDescent="0.2">
      <c r="A18" s="80"/>
      <c r="B18" s="82"/>
      <c r="C18" s="80"/>
      <c r="D18" s="13" t="s">
        <v>7</v>
      </c>
      <c r="E18" s="14">
        <f>SUM(F18:J18)</f>
        <v>0</v>
      </c>
      <c r="F18" s="14">
        <v>0</v>
      </c>
      <c r="G18" s="14">
        <v>0</v>
      </c>
      <c r="H18" s="14"/>
      <c r="I18" s="14"/>
      <c r="J18" s="14"/>
    </row>
    <row r="19" spans="1:10" s="2" customFormat="1" x14ac:dyDescent="0.2">
      <c r="A19" s="80"/>
      <c r="B19" s="82"/>
      <c r="C19" s="80"/>
      <c r="D19" s="13" t="s">
        <v>100</v>
      </c>
      <c r="E19" s="14">
        <f>SUM(F19:J19)</f>
        <v>278.10000000000002</v>
      </c>
      <c r="F19" s="14">
        <v>115.73</v>
      </c>
      <c r="G19" s="14">
        <f>150+12.37</f>
        <v>162.37</v>
      </c>
      <c r="H19" s="14"/>
      <c r="I19" s="14"/>
      <c r="J19" s="14"/>
    </row>
    <row r="20" spans="1:10" s="2" customFormat="1" x14ac:dyDescent="0.2">
      <c r="A20" s="80"/>
      <c r="B20" s="82"/>
      <c r="C20" s="80"/>
      <c r="D20" s="13" t="s">
        <v>8</v>
      </c>
      <c r="E20" s="14">
        <f>SUM(F20:J20)</f>
        <v>1810</v>
      </c>
      <c r="F20" s="14"/>
      <c r="G20" s="14">
        <v>250</v>
      </c>
      <c r="H20" s="14">
        <v>210</v>
      </c>
      <c r="I20" s="14">
        <v>150</v>
      </c>
      <c r="J20" s="14">
        <v>1200</v>
      </c>
    </row>
    <row r="21" spans="1:10" s="5" customFormat="1" hidden="1" x14ac:dyDescent="0.2">
      <c r="A21" s="118"/>
      <c r="B21" s="119"/>
      <c r="C21" s="118"/>
      <c r="D21" s="18"/>
      <c r="E21" s="19"/>
      <c r="F21" s="19"/>
      <c r="G21" s="19"/>
      <c r="H21" s="19"/>
      <c r="I21" s="19"/>
      <c r="J21" s="19"/>
    </row>
    <row r="22" spans="1:10" s="5" customFormat="1" hidden="1" x14ac:dyDescent="0.2">
      <c r="A22" s="116"/>
      <c r="B22" s="117"/>
      <c r="C22" s="116"/>
      <c r="D22" s="20"/>
      <c r="E22" s="21"/>
      <c r="F22" s="22"/>
      <c r="G22" s="22"/>
      <c r="H22" s="22"/>
      <c r="I22" s="22"/>
      <c r="J22" s="22"/>
    </row>
    <row r="23" spans="1:10" s="5" customFormat="1" hidden="1" x14ac:dyDescent="0.2">
      <c r="A23" s="116"/>
      <c r="B23" s="117"/>
      <c r="C23" s="116"/>
      <c r="D23" s="23"/>
      <c r="E23" s="21"/>
      <c r="F23" s="22"/>
      <c r="G23" s="22"/>
      <c r="H23" s="22"/>
      <c r="I23" s="22"/>
      <c r="J23" s="22"/>
    </row>
    <row r="24" spans="1:10" s="5" customFormat="1" hidden="1" x14ac:dyDescent="0.2">
      <c r="A24" s="116"/>
      <c r="B24" s="117"/>
      <c r="C24" s="116"/>
      <c r="D24" s="23"/>
      <c r="E24" s="21"/>
      <c r="F24" s="22"/>
      <c r="G24" s="22"/>
      <c r="H24" s="22"/>
      <c r="I24" s="22"/>
      <c r="J24" s="22"/>
    </row>
    <row r="25" spans="1:10" s="5" customFormat="1" hidden="1" x14ac:dyDescent="0.2">
      <c r="A25" s="116"/>
      <c r="B25" s="117"/>
      <c r="C25" s="116"/>
      <c r="D25" s="23"/>
      <c r="E25" s="21"/>
      <c r="F25" s="22"/>
      <c r="G25" s="22"/>
      <c r="H25" s="22"/>
      <c r="I25" s="22"/>
      <c r="J25" s="22"/>
    </row>
    <row r="26" spans="1:10" s="5" customFormat="1" hidden="1" x14ac:dyDescent="0.2">
      <c r="A26" s="116"/>
      <c r="B26" s="117"/>
      <c r="C26" s="116"/>
      <c r="D26" s="23"/>
      <c r="E26" s="21"/>
      <c r="F26" s="22"/>
      <c r="G26" s="22"/>
      <c r="H26" s="22"/>
      <c r="I26" s="22"/>
      <c r="J26" s="22"/>
    </row>
    <row r="27" spans="1:10" s="5" customFormat="1" hidden="1" x14ac:dyDescent="0.2">
      <c r="A27" s="116"/>
      <c r="B27" s="117"/>
      <c r="C27" s="116"/>
      <c r="D27" s="24"/>
      <c r="E27" s="19"/>
      <c r="F27" s="25"/>
      <c r="G27" s="25"/>
      <c r="H27" s="25"/>
      <c r="I27" s="25"/>
      <c r="J27" s="25"/>
    </row>
    <row r="28" spans="1:10" s="5" customFormat="1" hidden="1" x14ac:dyDescent="0.2">
      <c r="A28" s="116"/>
      <c r="B28" s="117"/>
      <c r="C28" s="116"/>
      <c r="D28" s="20"/>
      <c r="E28" s="21"/>
      <c r="F28" s="22"/>
      <c r="G28" s="22"/>
      <c r="H28" s="22"/>
      <c r="I28" s="22"/>
      <c r="J28" s="22"/>
    </row>
    <row r="29" spans="1:10" s="5" customFormat="1" hidden="1" x14ac:dyDescent="0.2">
      <c r="A29" s="116"/>
      <c r="B29" s="117"/>
      <c r="C29" s="116"/>
      <c r="D29" s="23"/>
      <c r="E29" s="21"/>
      <c r="F29" s="22"/>
      <c r="G29" s="22"/>
      <c r="H29" s="22"/>
      <c r="I29" s="22"/>
      <c r="J29" s="22"/>
    </row>
    <row r="30" spans="1:10" s="5" customFormat="1" ht="0.75" customHeight="1" x14ac:dyDescent="0.2">
      <c r="A30" s="116"/>
      <c r="B30" s="117"/>
      <c r="C30" s="116"/>
      <c r="D30" s="23"/>
      <c r="E30" s="21"/>
      <c r="F30" s="22"/>
      <c r="G30" s="22"/>
      <c r="H30" s="22"/>
      <c r="I30" s="22"/>
      <c r="J30" s="22"/>
    </row>
    <row r="31" spans="1:10" s="5" customFormat="1" ht="17.25" hidden="1" customHeight="1" x14ac:dyDescent="0.2">
      <c r="A31" s="116"/>
      <c r="B31" s="117"/>
      <c r="C31" s="116"/>
      <c r="D31" s="23"/>
      <c r="E31" s="21"/>
      <c r="F31" s="22"/>
      <c r="G31" s="22"/>
      <c r="H31" s="22"/>
      <c r="I31" s="22"/>
      <c r="J31" s="22"/>
    </row>
    <row r="32" spans="1:10" s="5" customFormat="1" ht="2.25" hidden="1" customHeight="1" x14ac:dyDescent="0.2">
      <c r="A32" s="116"/>
      <c r="B32" s="117"/>
      <c r="C32" s="116"/>
      <c r="D32" s="23"/>
      <c r="E32" s="21"/>
      <c r="F32" s="22"/>
      <c r="G32" s="22"/>
      <c r="H32" s="22"/>
      <c r="I32" s="22"/>
      <c r="J32" s="22"/>
    </row>
    <row r="33" spans="1:10" s="29" customFormat="1" x14ac:dyDescent="0.2">
      <c r="A33" s="89" t="s">
        <v>9</v>
      </c>
      <c r="B33" s="90"/>
      <c r="C33" s="91"/>
      <c r="D33" s="35" t="s">
        <v>0</v>
      </c>
      <c r="E33" s="36">
        <f t="shared" ref="E33:E38" si="2">SUM(F33:J33)</f>
        <v>2663.3289999999997</v>
      </c>
      <c r="F33" s="27">
        <f>F9+F15</f>
        <v>242.47300000000001</v>
      </c>
      <c r="G33" s="27">
        <f>G9+G15</f>
        <v>733.22</v>
      </c>
      <c r="H33" s="27">
        <f>H9+H15</f>
        <v>261.34100000000001</v>
      </c>
      <c r="I33" s="27">
        <f>I9+I15</f>
        <v>201.34100000000001</v>
      </c>
      <c r="J33" s="27">
        <f>J9+J15</f>
        <v>1224.954</v>
      </c>
    </row>
    <row r="34" spans="1:10" s="33" customFormat="1" x14ac:dyDescent="0.2">
      <c r="A34" s="89"/>
      <c r="B34" s="90"/>
      <c r="C34" s="91"/>
      <c r="D34" s="35" t="s">
        <v>11</v>
      </c>
      <c r="E34" s="27">
        <f t="shared" si="2"/>
        <v>0</v>
      </c>
      <c r="F34" s="28">
        <f t="shared" ref="F34:G36" si="3">F10+F16+F28</f>
        <v>0</v>
      </c>
      <c r="G34" s="28">
        <f t="shared" si="3"/>
        <v>0</v>
      </c>
      <c r="H34" s="28"/>
      <c r="I34" s="28"/>
      <c r="J34" s="28"/>
    </row>
    <row r="35" spans="1:10" s="33" customFormat="1" x14ac:dyDescent="0.2">
      <c r="A35" s="89"/>
      <c r="B35" s="90"/>
      <c r="C35" s="91"/>
      <c r="D35" s="26" t="s">
        <v>6</v>
      </c>
      <c r="E35" s="27">
        <f t="shared" si="2"/>
        <v>0</v>
      </c>
      <c r="F35" s="28">
        <f t="shared" si="3"/>
        <v>0</v>
      </c>
      <c r="G35" s="28">
        <f t="shared" si="3"/>
        <v>0</v>
      </c>
      <c r="H35" s="28">
        <f t="shared" ref="H35:J36" si="4">H11+H17+H29</f>
        <v>0</v>
      </c>
      <c r="I35" s="28">
        <f t="shared" si="4"/>
        <v>0</v>
      </c>
      <c r="J35" s="28">
        <f t="shared" si="4"/>
        <v>0</v>
      </c>
    </row>
    <row r="36" spans="1:10" s="33" customFormat="1" x14ac:dyDescent="0.2">
      <c r="A36" s="89"/>
      <c r="B36" s="90"/>
      <c r="C36" s="91"/>
      <c r="D36" s="26" t="s">
        <v>7</v>
      </c>
      <c r="E36" s="27">
        <f t="shared" si="2"/>
        <v>0</v>
      </c>
      <c r="F36" s="28">
        <f t="shared" si="3"/>
        <v>0</v>
      </c>
      <c r="G36" s="28">
        <f t="shared" si="3"/>
        <v>0</v>
      </c>
      <c r="H36" s="28">
        <f t="shared" si="4"/>
        <v>0</v>
      </c>
      <c r="I36" s="28">
        <f t="shared" si="4"/>
        <v>0</v>
      </c>
      <c r="J36" s="28">
        <f t="shared" si="4"/>
        <v>0</v>
      </c>
    </row>
    <row r="37" spans="1:10" s="33" customFormat="1" x14ac:dyDescent="0.2">
      <c r="A37" s="89"/>
      <c r="B37" s="90"/>
      <c r="C37" s="91"/>
      <c r="D37" s="26" t="s">
        <v>100</v>
      </c>
      <c r="E37" s="27">
        <f t="shared" si="2"/>
        <v>853.32899999999995</v>
      </c>
      <c r="F37" s="28">
        <f t="shared" ref="F37:J37" si="5">F13+F19</f>
        <v>242.47300000000001</v>
      </c>
      <c r="G37" s="28">
        <f t="shared" si="5"/>
        <v>483.22</v>
      </c>
      <c r="H37" s="28">
        <f t="shared" si="5"/>
        <v>51.341000000000001</v>
      </c>
      <c r="I37" s="28">
        <f t="shared" si="5"/>
        <v>51.341000000000001</v>
      </c>
      <c r="J37" s="28">
        <f t="shared" si="5"/>
        <v>24.954000000000001</v>
      </c>
    </row>
    <row r="38" spans="1:10" s="33" customFormat="1" x14ac:dyDescent="0.2">
      <c r="A38" s="92"/>
      <c r="B38" s="93"/>
      <c r="C38" s="94"/>
      <c r="D38" s="26" t="s">
        <v>8</v>
      </c>
      <c r="E38" s="27">
        <f t="shared" si="2"/>
        <v>1810</v>
      </c>
      <c r="F38" s="28">
        <f>SUM(F14+F20)</f>
        <v>0</v>
      </c>
      <c r="G38" s="28">
        <f t="shared" ref="G38:J38" si="6">G14+G20</f>
        <v>250</v>
      </c>
      <c r="H38" s="28">
        <f t="shared" si="6"/>
        <v>210</v>
      </c>
      <c r="I38" s="28">
        <f t="shared" si="6"/>
        <v>150</v>
      </c>
      <c r="J38" s="28">
        <f t="shared" si="6"/>
        <v>1200</v>
      </c>
    </row>
    <row r="39" spans="1:10" s="2" customFormat="1" x14ac:dyDescent="0.2">
      <c r="A39" s="95" t="s">
        <v>10</v>
      </c>
      <c r="B39" s="96"/>
      <c r="C39" s="97"/>
      <c r="D39" s="16"/>
      <c r="E39" s="12"/>
      <c r="F39" s="17"/>
      <c r="G39" s="17"/>
      <c r="H39" s="17"/>
      <c r="I39" s="17"/>
      <c r="J39" s="17"/>
    </row>
    <row r="40" spans="1:10" s="2" customFormat="1" x14ac:dyDescent="0.2">
      <c r="A40" s="98" t="s">
        <v>24</v>
      </c>
      <c r="B40" s="99"/>
      <c r="C40" s="100"/>
      <c r="D40" s="16" t="s">
        <v>0</v>
      </c>
      <c r="E40" s="10">
        <f t="shared" ref="E40:E51" si="7">SUM(F40:J40)</f>
        <v>0</v>
      </c>
      <c r="F40" s="17">
        <f t="shared" ref="F40:J40" si="8">SUM(F41:F45)</f>
        <v>0</v>
      </c>
      <c r="G40" s="17">
        <f t="shared" si="8"/>
        <v>0</v>
      </c>
      <c r="H40" s="17">
        <f t="shared" si="8"/>
        <v>0</v>
      </c>
      <c r="I40" s="17">
        <f t="shared" si="8"/>
        <v>0</v>
      </c>
      <c r="J40" s="17">
        <f t="shared" si="8"/>
        <v>0</v>
      </c>
    </row>
    <row r="41" spans="1:10" s="2" customFormat="1" x14ac:dyDescent="0.2">
      <c r="A41" s="101"/>
      <c r="B41" s="102"/>
      <c r="C41" s="103"/>
      <c r="D41" s="11" t="s">
        <v>11</v>
      </c>
      <c r="E41" s="12">
        <f t="shared" si="7"/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</row>
    <row r="42" spans="1:10" s="2" customFormat="1" x14ac:dyDescent="0.2">
      <c r="A42" s="101"/>
      <c r="B42" s="102"/>
      <c r="C42" s="103"/>
      <c r="D42" s="13" t="s">
        <v>6</v>
      </c>
      <c r="E42" s="12">
        <f t="shared" si="7"/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</row>
    <row r="43" spans="1:10" s="2" customFormat="1" x14ac:dyDescent="0.2">
      <c r="A43" s="101"/>
      <c r="B43" s="102"/>
      <c r="C43" s="103"/>
      <c r="D43" s="13" t="s">
        <v>7</v>
      </c>
      <c r="E43" s="12">
        <f t="shared" si="7"/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</row>
    <row r="44" spans="1:10" s="2" customFormat="1" x14ac:dyDescent="0.2">
      <c r="A44" s="101"/>
      <c r="B44" s="102"/>
      <c r="C44" s="103"/>
      <c r="D44" s="13" t="s">
        <v>100</v>
      </c>
      <c r="E44" s="12">
        <f t="shared" si="7"/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</row>
    <row r="45" spans="1:10" s="2" customFormat="1" x14ac:dyDescent="0.2">
      <c r="A45" s="104"/>
      <c r="B45" s="105"/>
      <c r="C45" s="106"/>
      <c r="D45" s="13" t="s">
        <v>8</v>
      </c>
      <c r="E45" s="12">
        <f t="shared" si="7"/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</row>
    <row r="46" spans="1:10" s="29" customFormat="1" x14ac:dyDescent="0.2">
      <c r="A46" s="107" t="s">
        <v>23</v>
      </c>
      <c r="B46" s="108"/>
      <c r="C46" s="109"/>
      <c r="D46" s="26" t="s">
        <v>0</v>
      </c>
      <c r="E46" s="27">
        <f t="shared" si="7"/>
        <v>2663.3289999999997</v>
      </c>
      <c r="F46" s="28">
        <f>SUM(F47:F51)</f>
        <v>242.47300000000001</v>
      </c>
      <c r="G46" s="28">
        <f t="shared" ref="G46:J46" si="9">SUM(G47:G51)</f>
        <v>733.22</v>
      </c>
      <c r="H46" s="28">
        <f t="shared" si="9"/>
        <v>261.34100000000001</v>
      </c>
      <c r="I46" s="28">
        <f t="shared" si="9"/>
        <v>201.34100000000001</v>
      </c>
      <c r="J46" s="28">
        <f t="shared" si="9"/>
        <v>1224.954</v>
      </c>
    </row>
    <row r="47" spans="1:10" s="33" customFormat="1" x14ac:dyDescent="0.2">
      <c r="A47" s="110"/>
      <c r="B47" s="111"/>
      <c r="C47" s="112"/>
      <c r="D47" s="30" t="s">
        <v>11</v>
      </c>
      <c r="E47" s="31">
        <f t="shared" si="7"/>
        <v>0</v>
      </c>
      <c r="F47" s="32">
        <f t="shared" ref="F47:J49" si="10">F21</f>
        <v>0</v>
      </c>
      <c r="G47" s="32">
        <f t="shared" si="10"/>
        <v>0</v>
      </c>
      <c r="H47" s="32">
        <f t="shared" si="10"/>
        <v>0</v>
      </c>
      <c r="I47" s="32">
        <f t="shared" si="10"/>
        <v>0</v>
      </c>
      <c r="J47" s="32">
        <f t="shared" si="10"/>
        <v>0</v>
      </c>
    </row>
    <row r="48" spans="1:10" s="33" customFormat="1" x14ac:dyDescent="0.2">
      <c r="A48" s="110"/>
      <c r="B48" s="111"/>
      <c r="C48" s="112"/>
      <c r="D48" s="34" t="s">
        <v>6</v>
      </c>
      <c r="E48" s="31">
        <f t="shared" si="7"/>
        <v>0</v>
      </c>
      <c r="F48" s="32">
        <f t="shared" si="10"/>
        <v>0</v>
      </c>
      <c r="G48" s="32">
        <f t="shared" si="10"/>
        <v>0</v>
      </c>
      <c r="H48" s="32">
        <f t="shared" si="10"/>
        <v>0</v>
      </c>
      <c r="I48" s="32">
        <f t="shared" si="10"/>
        <v>0</v>
      </c>
      <c r="J48" s="32">
        <f t="shared" si="10"/>
        <v>0</v>
      </c>
    </row>
    <row r="49" spans="1:10" s="33" customFormat="1" x14ac:dyDescent="0.2">
      <c r="A49" s="110"/>
      <c r="B49" s="111"/>
      <c r="C49" s="112"/>
      <c r="D49" s="34" t="s">
        <v>7</v>
      </c>
      <c r="E49" s="31">
        <f t="shared" si="7"/>
        <v>0</v>
      </c>
      <c r="F49" s="32">
        <f t="shared" si="10"/>
        <v>0</v>
      </c>
      <c r="G49" s="32">
        <f t="shared" si="10"/>
        <v>0</v>
      </c>
      <c r="H49" s="32">
        <f t="shared" si="10"/>
        <v>0</v>
      </c>
      <c r="I49" s="32">
        <f t="shared" si="10"/>
        <v>0</v>
      </c>
      <c r="J49" s="32">
        <f t="shared" si="10"/>
        <v>0</v>
      </c>
    </row>
    <row r="50" spans="1:10" s="33" customFormat="1" x14ac:dyDescent="0.2">
      <c r="A50" s="110"/>
      <c r="B50" s="111"/>
      <c r="C50" s="112"/>
      <c r="D50" s="34" t="s">
        <v>100</v>
      </c>
      <c r="E50" s="31">
        <f t="shared" si="7"/>
        <v>853.32899999999995</v>
      </c>
      <c r="F50" s="32">
        <f>F37</f>
        <v>242.47300000000001</v>
      </c>
      <c r="G50" s="32">
        <f>G37</f>
        <v>483.22</v>
      </c>
      <c r="H50" s="32">
        <f>H37</f>
        <v>51.341000000000001</v>
      </c>
      <c r="I50" s="32">
        <f>I37</f>
        <v>51.341000000000001</v>
      </c>
      <c r="J50" s="32">
        <f>J37</f>
        <v>24.954000000000001</v>
      </c>
    </row>
    <row r="51" spans="1:10" s="33" customFormat="1" x14ac:dyDescent="0.2">
      <c r="A51" s="113"/>
      <c r="B51" s="114"/>
      <c r="C51" s="115"/>
      <c r="D51" s="34" t="s">
        <v>8</v>
      </c>
      <c r="E51" s="31">
        <f t="shared" si="7"/>
        <v>1810</v>
      </c>
      <c r="F51" s="32"/>
      <c r="G51" s="32">
        <f>G38</f>
        <v>250</v>
      </c>
      <c r="H51" s="32">
        <f>H38</f>
        <v>210</v>
      </c>
      <c r="I51" s="32">
        <f>I38</f>
        <v>150</v>
      </c>
      <c r="J51" s="32">
        <f>J38</f>
        <v>1200</v>
      </c>
    </row>
    <row r="52" spans="1:10" s="2" customFormat="1" x14ac:dyDescent="0.2">
      <c r="A52" s="95" t="s">
        <v>10</v>
      </c>
      <c r="B52" s="96"/>
      <c r="C52" s="97"/>
      <c r="D52" s="16"/>
      <c r="E52" s="12"/>
      <c r="F52" s="17"/>
      <c r="G52" s="17"/>
      <c r="H52" s="17"/>
      <c r="I52" s="17"/>
      <c r="J52" s="17"/>
    </row>
    <row r="53" spans="1:10" s="2" customFormat="1" x14ac:dyDescent="0.2">
      <c r="A53" s="98" t="s">
        <v>25</v>
      </c>
      <c r="B53" s="99"/>
      <c r="C53" s="100"/>
      <c r="D53" s="16" t="s">
        <v>0</v>
      </c>
      <c r="E53" s="10">
        <f t="shared" ref="E53:E64" si="11">SUM(F53:J53)</f>
        <v>0</v>
      </c>
      <c r="F53" s="17">
        <f t="shared" ref="F53:J53" si="12">SUM(F54:F58)</f>
        <v>0</v>
      </c>
      <c r="G53" s="17">
        <f t="shared" si="12"/>
        <v>0</v>
      </c>
      <c r="H53" s="17">
        <f t="shared" si="12"/>
        <v>0</v>
      </c>
      <c r="I53" s="17">
        <f t="shared" si="12"/>
        <v>0</v>
      </c>
      <c r="J53" s="17">
        <f t="shared" si="12"/>
        <v>0</v>
      </c>
    </row>
    <row r="54" spans="1:10" s="2" customFormat="1" x14ac:dyDescent="0.2">
      <c r="A54" s="101"/>
      <c r="B54" s="102"/>
      <c r="C54" s="103"/>
      <c r="D54" s="11" t="s">
        <v>11</v>
      </c>
      <c r="E54" s="12">
        <f t="shared" si="11"/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</row>
    <row r="55" spans="1:10" s="2" customFormat="1" x14ac:dyDescent="0.2">
      <c r="A55" s="101"/>
      <c r="B55" s="102"/>
      <c r="C55" s="103"/>
      <c r="D55" s="13" t="s">
        <v>6</v>
      </c>
      <c r="E55" s="12">
        <f t="shared" si="11"/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</row>
    <row r="56" spans="1:10" s="2" customFormat="1" x14ac:dyDescent="0.2">
      <c r="A56" s="101"/>
      <c r="B56" s="102"/>
      <c r="C56" s="103"/>
      <c r="D56" s="13" t="s">
        <v>7</v>
      </c>
      <c r="E56" s="12">
        <f t="shared" si="11"/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</row>
    <row r="57" spans="1:10" s="2" customFormat="1" x14ac:dyDescent="0.2">
      <c r="A57" s="101"/>
      <c r="B57" s="102"/>
      <c r="C57" s="103"/>
      <c r="D57" s="13" t="s">
        <v>100</v>
      </c>
      <c r="E57" s="12">
        <f t="shared" si="11"/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</row>
    <row r="58" spans="1:10" s="2" customFormat="1" x14ac:dyDescent="0.2">
      <c r="A58" s="104"/>
      <c r="B58" s="105"/>
      <c r="C58" s="106"/>
      <c r="D58" s="13" t="s">
        <v>8</v>
      </c>
      <c r="E58" s="12">
        <f t="shared" si="11"/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</row>
    <row r="59" spans="1:10" s="29" customFormat="1" x14ac:dyDescent="0.2">
      <c r="A59" s="107" t="s">
        <v>26</v>
      </c>
      <c r="B59" s="108"/>
      <c r="C59" s="109"/>
      <c r="D59" s="26" t="s">
        <v>0</v>
      </c>
      <c r="E59" s="27">
        <f t="shared" si="11"/>
        <v>2663.3289999999997</v>
      </c>
      <c r="F59" s="28">
        <f>SUM(F60:F64)</f>
        <v>242.47300000000001</v>
      </c>
      <c r="G59" s="28">
        <f t="shared" ref="G59:J59" si="13">SUM(G60:G64)</f>
        <v>733.22</v>
      </c>
      <c r="H59" s="28">
        <f t="shared" si="13"/>
        <v>261.34100000000001</v>
      </c>
      <c r="I59" s="28">
        <f t="shared" si="13"/>
        <v>201.34100000000001</v>
      </c>
      <c r="J59" s="28">
        <f t="shared" si="13"/>
        <v>1224.954</v>
      </c>
    </row>
    <row r="60" spans="1:10" s="33" customFormat="1" x14ac:dyDescent="0.2">
      <c r="A60" s="110"/>
      <c r="B60" s="111"/>
      <c r="C60" s="112"/>
      <c r="D60" s="30" t="s">
        <v>11</v>
      </c>
      <c r="E60" s="31">
        <f t="shared" si="11"/>
        <v>0</v>
      </c>
      <c r="F60" s="32">
        <f t="shared" ref="F60:J62" si="14">F34</f>
        <v>0</v>
      </c>
      <c r="G60" s="32">
        <f t="shared" si="14"/>
        <v>0</v>
      </c>
      <c r="H60" s="32">
        <f t="shared" si="14"/>
        <v>0</v>
      </c>
      <c r="I60" s="32">
        <f t="shared" si="14"/>
        <v>0</v>
      </c>
      <c r="J60" s="32">
        <f t="shared" si="14"/>
        <v>0</v>
      </c>
    </row>
    <row r="61" spans="1:10" s="33" customFormat="1" x14ac:dyDescent="0.2">
      <c r="A61" s="110"/>
      <c r="B61" s="111"/>
      <c r="C61" s="112"/>
      <c r="D61" s="34" t="s">
        <v>6</v>
      </c>
      <c r="E61" s="31">
        <f t="shared" si="11"/>
        <v>0</v>
      </c>
      <c r="F61" s="32">
        <f t="shared" si="14"/>
        <v>0</v>
      </c>
      <c r="G61" s="32">
        <f t="shared" si="14"/>
        <v>0</v>
      </c>
      <c r="H61" s="32">
        <f t="shared" si="14"/>
        <v>0</v>
      </c>
      <c r="I61" s="32">
        <f t="shared" si="14"/>
        <v>0</v>
      </c>
      <c r="J61" s="32">
        <f t="shared" si="14"/>
        <v>0</v>
      </c>
    </row>
    <row r="62" spans="1:10" s="33" customFormat="1" x14ac:dyDescent="0.2">
      <c r="A62" s="110"/>
      <c r="B62" s="111"/>
      <c r="C62" s="112"/>
      <c r="D62" s="34" t="s">
        <v>7</v>
      </c>
      <c r="E62" s="31">
        <f t="shared" si="11"/>
        <v>0</v>
      </c>
      <c r="F62" s="32">
        <f t="shared" si="14"/>
        <v>0</v>
      </c>
      <c r="G62" s="32">
        <f t="shared" si="14"/>
        <v>0</v>
      </c>
      <c r="H62" s="32">
        <f t="shared" si="14"/>
        <v>0</v>
      </c>
      <c r="I62" s="32">
        <f t="shared" si="14"/>
        <v>0</v>
      </c>
      <c r="J62" s="32">
        <f t="shared" si="14"/>
        <v>0</v>
      </c>
    </row>
    <row r="63" spans="1:10" s="33" customFormat="1" x14ac:dyDescent="0.2">
      <c r="A63" s="110"/>
      <c r="B63" s="111"/>
      <c r="C63" s="112"/>
      <c r="D63" s="34" t="s">
        <v>100</v>
      </c>
      <c r="E63" s="31">
        <f t="shared" si="11"/>
        <v>853.32899999999995</v>
      </c>
      <c r="F63" s="32">
        <f>F70+F76+F82</f>
        <v>242.47300000000001</v>
      </c>
      <c r="G63" s="32">
        <f>470.85+12.37</f>
        <v>483.22</v>
      </c>
      <c r="H63" s="32">
        <f>H70+H76+H82</f>
        <v>51.341000000000008</v>
      </c>
      <c r="I63" s="32">
        <v>51.341000000000001</v>
      </c>
      <c r="J63" s="32">
        <f>J70+J76+J82</f>
        <v>24.954000000000001</v>
      </c>
    </row>
    <row r="64" spans="1:10" s="33" customFormat="1" x14ac:dyDescent="0.2">
      <c r="A64" s="113"/>
      <c r="B64" s="114"/>
      <c r="C64" s="115"/>
      <c r="D64" s="34" t="s">
        <v>8</v>
      </c>
      <c r="E64" s="31">
        <f t="shared" si="11"/>
        <v>1810</v>
      </c>
      <c r="F64" s="32"/>
      <c r="G64" s="32">
        <v>250</v>
      </c>
      <c r="H64" s="32">
        <f>H71+H77+H83</f>
        <v>210</v>
      </c>
      <c r="I64" s="32">
        <f>I71</f>
        <v>150</v>
      </c>
      <c r="J64" s="32">
        <f>J38</f>
        <v>1200</v>
      </c>
    </row>
    <row r="65" spans="1:10" s="33" customFormat="1" x14ac:dyDescent="0.2">
      <c r="A65" s="86" t="s">
        <v>10</v>
      </c>
      <c r="B65" s="87"/>
      <c r="C65" s="88"/>
      <c r="D65" s="26"/>
      <c r="E65" s="31"/>
      <c r="F65" s="28"/>
      <c r="G65" s="28"/>
      <c r="H65" s="28"/>
      <c r="I65" s="28"/>
      <c r="J65" s="28"/>
    </row>
    <row r="66" spans="1:10" s="2" customFormat="1" x14ac:dyDescent="0.2">
      <c r="A66" s="69" t="s">
        <v>14</v>
      </c>
      <c r="B66" s="70"/>
      <c r="C66" s="71"/>
      <c r="D66" s="16" t="s">
        <v>0</v>
      </c>
      <c r="E66" s="10">
        <f t="shared" ref="E66:E83" si="15">SUM(F66:J66)</f>
        <v>2546.4300000000003</v>
      </c>
      <c r="F66" s="17">
        <f t="shared" ref="F66:J66" si="16">SUM(F67:F71)</f>
        <v>178.99200000000002</v>
      </c>
      <c r="G66" s="17">
        <f t="shared" si="16"/>
        <v>733.22</v>
      </c>
      <c r="H66" s="17">
        <f t="shared" si="16"/>
        <v>234.63200000000001</v>
      </c>
      <c r="I66" s="17">
        <f t="shared" si="16"/>
        <v>174.63200000000001</v>
      </c>
      <c r="J66" s="17">
        <f t="shared" si="16"/>
        <v>1224.954</v>
      </c>
    </row>
    <row r="67" spans="1:10" s="2" customFormat="1" x14ac:dyDescent="0.2">
      <c r="A67" s="72"/>
      <c r="B67" s="73"/>
      <c r="C67" s="74"/>
      <c r="D67" s="11" t="s">
        <v>11</v>
      </c>
      <c r="E67" s="12">
        <f t="shared" si="15"/>
        <v>0</v>
      </c>
      <c r="F67" s="14"/>
      <c r="G67" s="14"/>
      <c r="H67" s="14"/>
      <c r="I67" s="14"/>
      <c r="J67" s="14"/>
    </row>
    <row r="68" spans="1:10" s="2" customFormat="1" x14ac:dyDescent="0.2">
      <c r="A68" s="72"/>
      <c r="B68" s="73"/>
      <c r="C68" s="74"/>
      <c r="D68" s="13" t="s">
        <v>6</v>
      </c>
      <c r="E68" s="12">
        <f t="shared" si="15"/>
        <v>0</v>
      </c>
      <c r="F68" s="14"/>
      <c r="G68" s="14"/>
      <c r="H68" s="14"/>
      <c r="I68" s="14"/>
      <c r="J68" s="14"/>
    </row>
    <row r="69" spans="1:10" s="2" customFormat="1" x14ac:dyDescent="0.2">
      <c r="A69" s="72"/>
      <c r="B69" s="73"/>
      <c r="C69" s="74"/>
      <c r="D69" s="13" t="s">
        <v>7</v>
      </c>
      <c r="E69" s="12">
        <f t="shared" si="15"/>
        <v>0</v>
      </c>
      <c r="F69" s="14"/>
      <c r="G69" s="14"/>
      <c r="H69" s="14"/>
      <c r="I69" s="14"/>
      <c r="J69" s="14"/>
    </row>
    <row r="70" spans="1:10" s="2" customFormat="1" x14ac:dyDescent="0.2">
      <c r="A70" s="72"/>
      <c r="B70" s="73"/>
      <c r="C70" s="74"/>
      <c r="D70" s="13" t="s">
        <v>100</v>
      </c>
      <c r="E70" s="12">
        <f t="shared" si="15"/>
        <v>736.42999999999984</v>
      </c>
      <c r="F70" s="14">
        <f>77.946+8.992-77.946+170</f>
        <v>178.99200000000002</v>
      </c>
      <c r="G70" s="14">
        <f>320.85+150+12.37</f>
        <v>483.22</v>
      </c>
      <c r="H70" s="14">
        <v>24.632000000000001</v>
      </c>
      <c r="I70" s="14">
        <v>24.632000000000001</v>
      </c>
      <c r="J70" s="14">
        <v>24.954000000000001</v>
      </c>
    </row>
    <row r="71" spans="1:10" s="2" customFormat="1" x14ac:dyDescent="0.2">
      <c r="A71" s="75"/>
      <c r="B71" s="76"/>
      <c r="C71" s="77"/>
      <c r="D71" s="13" t="s">
        <v>8</v>
      </c>
      <c r="E71" s="12">
        <f t="shared" si="15"/>
        <v>1810</v>
      </c>
      <c r="F71" s="14"/>
      <c r="G71" s="14">
        <v>250</v>
      </c>
      <c r="H71" s="14">
        <v>210</v>
      </c>
      <c r="I71" s="14">
        <v>150</v>
      </c>
      <c r="J71" s="14">
        <v>1200</v>
      </c>
    </row>
    <row r="72" spans="1:10" s="2" customFormat="1" x14ac:dyDescent="0.2">
      <c r="A72" s="69" t="s">
        <v>15</v>
      </c>
      <c r="B72" s="70"/>
      <c r="C72" s="71"/>
      <c r="D72" s="16" t="s">
        <v>0</v>
      </c>
      <c r="E72" s="10">
        <f t="shared" si="15"/>
        <v>86.927999999999997</v>
      </c>
      <c r="F72" s="17">
        <f t="shared" ref="F72:J72" si="17">SUM(F73:F77)</f>
        <v>52.404000000000003</v>
      </c>
      <c r="G72" s="17">
        <f t="shared" si="17"/>
        <v>0</v>
      </c>
      <c r="H72" s="17">
        <f t="shared" si="17"/>
        <v>17.262</v>
      </c>
      <c r="I72" s="17">
        <f t="shared" si="17"/>
        <v>17.262</v>
      </c>
      <c r="J72" s="17">
        <f t="shared" si="17"/>
        <v>0</v>
      </c>
    </row>
    <row r="73" spans="1:10" x14ac:dyDescent="0.25">
      <c r="A73" s="72"/>
      <c r="B73" s="73"/>
      <c r="C73" s="74"/>
      <c r="D73" s="11" t="s">
        <v>11</v>
      </c>
      <c r="E73" s="12">
        <f t="shared" si="15"/>
        <v>0</v>
      </c>
      <c r="F73" s="14"/>
      <c r="G73" s="14"/>
      <c r="H73" s="14"/>
      <c r="I73" s="14"/>
      <c r="J73" s="14"/>
    </row>
    <row r="74" spans="1:10" x14ac:dyDescent="0.25">
      <c r="A74" s="72"/>
      <c r="B74" s="73"/>
      <c r="C74" s="74"/>
      <c r="D74" s="13" t="s">
        <v>6</v>
      </c>
      <c r="E74" s="12">
        <f t="shared" si="15"/>
        <v>0</v>
      </c>
      <c r="F74" s="14"/>
      <c r="G74" s="14"/>
      <c r="H74" s="14"/>
      <c r="I74" s="14"/>
      <c r="J74" s="14"/>
    </row>
    <row r="75" spans="1:10" x14ac:dyDescent="0.25">
      <c r="A75" s="72"/>
      <c r="B75" s="73"/>
      <c r="C75" s="74"/>
      <c r="D75" s="13" t="s">
        <v>7</v>
      </c>
      <c r="E75" s="12">
        <f t="shared" si="15"/>
        <v>0</v>
      </c>
      <c r="F75" s="14"/>
      <c r="G75" s="14"/>
      <c r="H75" s="14"/>
      <c r="I75" s="14"/>
      <c r="J75" s="14"/>
    </row>
    <row r="76" spans="1:10" x14ac:dyDescent="0.25">
      <c r="A76" s="72"/>
      <c r="B76" s="73"/>
      <c r="C76" s="74"/>
      <c r="D76" s="13" t="s">
        <v>100</v>
      </c>
      <c r="E76" s="12">
        <f t="shared" si="15"/>
        <v>86.927999999999997</v>
      </c>
      <c r="F76" s="14">
        <v>52.404000000000003</v>
      </c>
      <c r="G76" s="14"/>
      <c r="H76" s="14">
        <v>17.262</v>
      </c>
      <c r="I76" s="14">
        <v>17.262</v>
      </c>
      <c r="J76" s="14"/>
    </row>
    <row r="77" spans="1:10" x14ac:dyDescent="0.25">
      <c r="A77" s="75"/>
      <c r="B77" s="76"/>
      <c r="C77" s="77"/>
      <c r="D77" s="13" t="s">
        <v>8</v>
      </c>
      <c r="E77" s="12">
        <f t="shared" si="15"/>
        <v>0</v>
      </c>
      <c r="F77" s="14">
        <v>0</v>
      </c>
      <c r="G77" s="14"/>
      <c r="H77" s="14"/>
      <c r="I77" s="14"/>
      <c r="J77" s="14"/>
    </row>
    <row r="78" spans="1:10" x14ac:dyDescent="0.25">
      <c r="A78" s="69" t="s">
        <v>16</v>
      </c>
      <c r="B78" s="70"/>
      <c r="C78" s="71"/>
      <c r="D78" s="16" t="s">
        <v>0</v>
      </c>
      <c r="E78" s="10">
        <f t="shared" si="15"/>
        <v>29.970999999999997</v>
      </c>
      <c r="F78" s="17">
        <f t="shared" ref="F78:J78" si="18">SUM(F79:F83)</f>
        <v>11.076999999999998</v>
      </c>
      <c r="G78" s="17">
        <f t="shared" si="18"/>
        <v>0</v>
      </c>
      <c r="H78" s="17">
        <f t="shared" si="18"/>
        <v>9.4469999999999992</v>
      </c>
      <c r="I78" s="17">
        <f t="shared" si="18"/>
        <v>9.4469999999999992</v>
      </c>
      <c r="J78" s="17">
        <f t="shared" si="18"/>
        <v>0</v>
      </c>
    </row>
    <row r="79" spans="1:10" x14ac:dyDescent="0.25">
      <c r="A79" s="72"/>
      <c r="B79" s="73"/>
      <c r="C79" s="74"/>
      <c r="D79" s="11" t="s">
        <v>11</v>
      </c>
      <c r="E79" s="12">
        <f t="shared" si="15"/>
        <v>0</v>
      </c>
      <c r="F79" s="14"/>
      <c r="G79" s="14"/>
      <c r="H79" s="14"/>
      <c r="I79" s="14"/>
      <c r="J79" s="14"/>
    </row>
    <row r="80" spans="1:10" x14ac:dyDescent="0.25">
      <c r="A80" s="72"/>
      <c r="B80" s="73"/>
      <c r="C80" s="74"/>
      <c r="D80" s="13" t="s">
        <v>6</v>
      </c>
      <c r="E80" s="12">
        <f t="shared" si="15"/>
        <v>0</v>
      </c>
      <c r="F80" s="14"/>
      <c r="G80" s="14"/>
      <c r="H80" s="14"/>
      <c r="I80" s="14"/>
      <c r="J80" s="14"/>
    </row>
    <row r="81" spans="1:10" x14ac:dyDescent="0.25">
      <c r="A81" s="72"/>
      <c r="B81" s="73"/>
      <c r="C81" s="74"/>
      <c r="D81" s="13" t="s">
        <v>7</v>
      </c>
      <c r="E81" s="12">
        <f t="shared" si="15"/>
        <v>0</v>
      </c>
      <c r="F81" s="14"/>
      <c r="G81" s="14"/>
      <c r="H81" s="14"/>
      <c r="I81" s="14"/>
      <c r="J81" s="14"/>
    </row>
    <row r="82" spans="1:10" x14ac:dyDescent="0.25">
      <c r="A82" s="72"/>
      <c r="B82" s="73"/>
      <c r="C82" s="74"/>
      <c r="D82" s="13" t="s">
        <v>100</v>
      </c>
      <c r="E82" s="12">
        <f t="shared" si="15"/>
        <v>29.970999999999997</v>
      </c>
      <c r="F82" s="14">
        <f>103.131-92.054</f>
        <v>11.076999999999998</v>
      </c>
      <c r="G82" s="14"/>
      <c r="H82" s="14">
        <v>9.4469999999999992</v>
      </c>
      <c r="I82" s="14">
        <v>9.4469999999999992</v>
      </c>
      <c r="J82" s="14"/>
    </row>
    <row r="83" spans="1:10" x14ac:dyDescent="0.25">
      <c r="A83" s="75"/>
      <c r="B83" s="76"/>
      <c r="C83" s="77"/>
      <c r="D83" s="13" t="s">
        <v>8</v>
      </c>
      <c r="E83" s="12">
        <f t="shared" si="15"/>
        <v>0</v>
      </c>
      <c r="F83" s="14"/>
      <c r="G83" s="14"/>
      <c r="H83" s="14"/>
      <c r="I83" s="14"/>
      <c r="J83" s="14"/>
    </row>
  </sheetData>
  <mergeCells count="31">
    <mergeCell ref="A52:C52"/>
    <mergeCell ref="A53:C58"/>
    <mergeCell ref="B15:B20"/>
    <mergeCell ref="C15:C20"/>
    <mergeCell ref="A59:C64"/>
    <mergeCell ref="A15:A20"/>
    <mergeCell ref="A27:A32"/>
    <mergeCell ref="B27:B32"/>
    <mergeCell ref="C27:C32"/>
    <mergeCell ref="A21:A26"/>
    <mergeCell ref="B21:B26"/>
    <mergeCell ref="C21:C26"/>
    <mergeCell ref="A39:C39"/>
    <mergeCell ref="A40:C45"/>
    <mergeCell ref="A46:C51"/>
    <mergeCell ref="E6:J6"/>
    <mergeCell ref="A72:C77"/>
    <mergeCell ref="A78:C83"/>
    <mergeCell ref="G1:J1"/>
    <mergeCell ref="C9:C14"/>
    <mergeCell ref="A9:A14"/>
    <mergeCell ref="B9:B14"/>
    <mergeCell ref="E5:J5"/>
    <mergeCell ref="A5:A7"/>
    <mergeCell ref="B5:B7"/>
    <mergeCell ref="C5:C7"/>
    <mergeCell ref="D5:D7"/>
    <mergeCell ref="A3:J3"/>
    <mergeCell ref="A65:C65"/>
    <mergeCell ref="A66:C71"/>
    <mergeCell ref="A33:C38"/>
  </mergeCells>
  <pageMargins left="0.39370078740157483" right="0.39370078740157483" top="0.27559055118110237" bottom="0.27559055118110237" header="0.31496062992125984" footer="0.31496062992125984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B10" sqref="B10"/>
    </sheetView>
  </sheetViews>
  <sheetFormatPr defaultRowHeight="12.75" x14ac:dyDescent="0.2"/>
  <cols>
    <col min="1" max="1" width="14.28515625" customWidth="1"/>
    <col min="2" max="2" width="33.85546875" customWidth="1"/>
    <col min="3" max="3" width="46" customWidth="1"/>
    <col min="4" max="4" width="27.85546875" customWidth="1"/>
  </cols>
  <sheetData>
    <row r="1" spans="1:4" ht="15" x14ac:dyDescent="0.25">
      <c r="A1" s="42"/>
      <c r="B1" s="42"/>
      <c r="C1" s="42"/>
      <c r="D1" s="43" t="s">
        <v>41</v>
      </c>
    </row>
    <row r="2" spans="1:4" x14ac:dyDescent="0.2">
      <c r="A2" s="120" t="s">
        <v>42</v>
      </c>
      <c r="B2" s="120"/>
      <c r="C2" s="120"/>
      <c r="D2" s="120"/>
    </row>
    <row r="4" spans="1:4" ht="63.75" x14ac:dyDescent="0.2">
      <c r="A4" s="37" t="s">
        <v>31</v>
      </c>
      <c r="B4" s="37" t="s">
        <v>32</v>
      </c>
      <c r="C4" s="37" t="s">
        <v>33</v>
      </c>
      <c r="D4" s="37" t="s">
        <v>34</v>
      </c>
    </row>
    <row r="5" spans="1:4" x14ac:dyDescent="0.2">
      <c r="A5" s="38">
        <v>1</v>
      </c>
      <c r="B5" s="38">
        <v>2</v>
      </c>
      <c r="C5" s="38">
        <v>3</v>
      </c>
      <c r="D5" s="38">
        <v>4</v>
      </c>
    </row>
    <row r="6" spans="1:4" s="44" customFormat="1" ht="22.5" customHeight="1" x14ac:dyDescent="0.2">
      <c r="A6" s="123" t="s">
        <v>35</v>
      </c>
      <c r="B6" s="123"/>
      <c r="C6" s="123"/>
      <c r="D6" s="123"/>
    </row>
    <row r="7" spans="1:4" ht="25.5" customHeight="1" x14ac:dyDescent="0.2">
      <c r="A7" s="123" t="s">
        <v>36</v>
      </c>
      <c r="B7" s="123"/>
      <c r="C7" s="123"/>
      <c r="D7" s="123"/>
    </row>
    <row r="8" spans="1:4" ht="26.25" customHeight="1" x14ac:dyDescent="0.2">
      <c r="A8" s="121" t="s">
        <v>37</v>
      </c>
      <c r="B8" s="121"/>
      <c r="C8" s="121"/>
      <c r="D8" s="122"/>
    </row>
    <row r="9" spans="1:4" ht="23.25" customHeight="1" x14ac:dyDescent="0.2">
      <c r="A9" s="124" t="s">
        <v>38</v>
      </c>
      <c r="B9" s="125"/>
      <c r="C9" s="125"/>
      <c r="D9" s="126"/>
    </row>
    <row r="10" spans="1:4" ht="92.25" customHeight="1" x14ac:dyDescent="0.2">
      <c r="A10" s="39" t="s">
        <v>13</v>
      </c>
      <c r="B10" s="40" t="s">
        <v>39</v>
      </c>
      <c r="C10" s="40" t="s">
        <v>98</v>
      </c>
      <c r="D10" s="41"/>
    </row>
    <row r="11" spans="1:4" ht="96.75" customHeight="1" x14ac:dyDescent="0.2">
      <c r="A11" s="39" t="s">
        <v>12</v>
      </c>
      <c r="B11" s="40" t="s">
        <v>40</v>
      </c>
      <c r="C11" s="40" t="s">
        <v>99</v>
      </c>
      <c r="D11" s="41"/>
    </row>
  </sheetData>
  <mergeCells count="5">
    <mergeCell ref="A2:D2"/>
    <mergeCell ref="A8:D8"/>
    <mergeCell ref="A6:D6"/>
    <mergeCell ref="A7:D7"/>
    <mergeCell ref="A9:D9"/>
  </mergeCells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view="pageBreakPreview" zoomScaleNormal="100" zoomScaleSheetLayoutView="100" workbookViewId="0">
      <selection activeCell="H26" sqref="H26"/>
    </sheetView>
  </sheetViews>
  <sheetFormatPr defaultRowHeight="12.75" x14ac:dyDescent="0.2"/>
  <cols>
    <col min="2" max="2" width="15.28515625" customWidth="1"/>
    <col min="3" max="3" width="12" customWidth="1"/>
    <col min="4" max="4" width="21.5703125" customWidth="1"/>
    <col min="5" max="5" width="29" customWidth="1"/>
    <col min="12" max="12" width="14.85546875" customWidth="1"/>
    <col min="13" max="13" width="18.140625" customWidth="1"/>
  </cols>
  <sheetData>
    <row r="1" spans="1:13" ht="15.75" x14ac:dyDescent="0.25">
      <c r="A1" s="127" t="s">
        <v>43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 ht="15.75" x14ac:dyDescent="0.25">
      <c r="A2" s="128" t="s">
        <v>44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</row>
    <row r="3" spans="1:13" ht="15.75" x14ac:dyDescent="0.2">
      <c r="A3" s="129" t="s">
        <v>45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</row>
    <row r="4" spans="1:13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3" ht="15.75" x14ac:dyDescent="0.2">
      <c r="A5" s="130" t="s">
        <v>46</v>
      </c>
      <c r="B5" s="130" t="s">
        <v>47</v>
      </c>
      <c r="C5" s="130" t="s">
        <v>48</v>
      </c>
      <c r="D5" s="130" t="s">
        <v>49</v>
      </c>
      <c r="E5" s="130" t="s">
        <v>50</v>
      </c>
      <c r="F5" s="130" t="s">
        <v>51</v>
      </c>
      <c r="G5" s="130" t="s">
        <v>52</v>
      </c>
      <c r="H5" s="133" t="s">
        <v>53</v>
      </c>
      <c r="I5" s="133"/>
      <c r="J5" s="133"/>
      <c r="K5" s="133"/>
      <c r="L5" s="130" t="s">
        <v>54</v>
      </c>
      <c r="M5" s="130" t="s">
        <v>55</v>
      </c>
    </row>
    <row r="6" spans="1:13" ht="15.75" x14ac:dyDescent="0.2">
      <c r="A6" s="131"/>
      <c r="B6" s="131"/>
      <c r="C6" s="131"/>
      <c r="D6" s="131"/>
      <c r="E6" s="131"/>
      <c r="F6" s="131"/>
      <c r="G6" s="131"/>
      <c r="H6" s="133" t="s">
        <v>0</v>
      </c>
      <c r="I6" s="133" t="s">
        <v>30</v>
      </c>
      <c r="J6" s="133"/>
      <c r="K6" s="133"/>
      <c r="L6" s="131"/>
      <c r="M6" s="131"/>
    </row>
    <row r="7" spans="1:13" ht="87.75" customHeight="1" x14ac:dyDescent="0.2">
      <c r="A7" s="132"/>
      <c r="B7" s="132"/>
      <c r="C7" s="132"/>
      <c r="D7" s="132"/>
      <c r="E7" s="132"/>
      <c r="F7" s="132"/>
      <c r="G7" s="132"/>
      <c r="H7" s="133"/>
      <c r="I7" s="46" t="s">
        <v>56</v>
      </c>
      <c r="J7" s="46" t="s">
        <v>57</v>
      </c>
      <c r="K7" s="46" t="s">
        <v>58</v>
      </c>
      <c r="L7" s="132"/>
      <c r="M7" s="132"/>
    </row>
    <row r="8" spans="1:13" x14ac:dyDescent="0.2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  <c r="H8" s="47">
        <v>8</v>
      </c>
      <c r="I8" s="47">
        <v>9</v>
      </c>
      <c r="J8" s="47">
        <v>10</v>
      </c>
      <c r="K8" s="47">
        <v>11</v>
      </c>
      <c r="L8" s="47">
        <v>12</v>
      </c>
      <c r="M8" s="47">
        <v>13</v>
      </c>
    </row>
    <row r="9" spans="1:13" ht="15.75" x14ac:dyDescent="0.2">
      <c r="A9" s="48"/>
      <c r="B9" s="49"/>
      <c r="C9" s="50"/>
      <c r="D9" s="50"/>
      <c r="E9" s="51"/>
      <c r="F9" s="50"/>
      <c r="G9" s="50"/>
      <c r="H9" s="52"/>
      <c r="I9" s="52"/>
      <c r="J9" s="53"/>
      <c r="K9" s="53"/>
      <c r="L9" s="50"/>
      <c r="M9" s="54"/>
    </row>
    <row r="10" spans="1:13" ht="15.75" x14ac:dyDescent="0.2">
      <c r="A10" s="48"/>
      <c r="B10" s="49"/>
      <c r="C10" s="50"/>
      <c r="D10" s="50"/>
      <c r="E10" s="50"/>
      <c r="F10" s="50"/>
      <c r="G10" s="50"/>
      <c r="H10" s="52"/>
      <c r="I10" s="52"/>
      <c r="J10" s="52"/>
      <c r="K10" s="52"/>
      <c r="L10" s="50"/>
      <c r="M10" s="54"/>
    </row>
    <row r="11" spans="1:13" ht="15.75" x14ac:dyDescent="0.2">
      <c r="A11" s="55"/>
      <c r="B11" s="56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4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view="pageBreakPreview" zoomScale="60" zoomScaleNormal="100" workbookViewId="0">
      <selection activeCell="F4" sqref="F4"/>
    </sheetView>
  </sheetViews>
  <sheetFormatPr defaultRowHeight="12.75" x14ac:dyDescent="0.2"/>
  <cols>
    <col min="1" max="1" width="12.28515625" customWidth="1"/>
    <col min="2" max="2" width="18.85546875" customWidth="1"/>
    <col min="3" max="3" width="15.28515625" customWidth="1"/>
    <col min="4" max="4" width="14.28515625" customWidth="1"/>
    <col min="5" max="5" width="16.28515625" customWidth="1"/>
    <col min="6" max="6" width="20.5703125" customWidth="1"/>
    <col min="7" max="7" width="14.42578125" customWidth="1"/>
  </cols>
  <sheetData>
    <row r="1" spans="1:7" ht="15.75" x14ac:dyDescent="0.25">
      <c r="A1" s="127" t="s">
        <v>59</v>
      </c>
      <c r="B1" s="127"/>
      <c r="C1" s="127"/>
      <c r="D1" s="127"/>
      <c r="E1" s="127"/>
      <c r="F1" s="127"/>
      <c r="G1" s="127"/>
    </row>
    <row r="2" spans="1:7" ht="15.75" x14ac:dyDescent="0.25">
      <c r="A2" s="128" t="s">
        <v>60</v>
      </c>
      <c r="B2" s="128"/>
      <c r="C2" s="128"/>
      <c r="D2" s="128"/>
      <c r="E2" s="128"/>
      <c r="F2" s="128"/>
      <c r="G2" s="128"/>
    </row>
    <row r="3" spans="1:7" ht="15.75" x14ac:dyDescent="0.25">
      <c r="A3" s="45"/>
      <c r="B3" s="45"/>
      <c r="C3" s="45"/>
      <c r="D3" s="45"/>
      <c r="E3" s="45"/>
      <c r="F3" s="45"/>
      <c r="G3" s="45"/>
    </row>
    <row r="4" spans="1:7" ht="63" x14ac:dyDescent="0.2">
      <c r="A4" s="57" t="s">
        <v>61</v>
      </c>
      <c r="B4" s="57" t="s">
        <v>94</v>
      </c>
      <c r="C4" s="57" t="s">
        <v>48</v>
      </c>
      <c r="D4" s="57" t="s">
        <v>62</v>
      </c>
      <c r="E4" s="57" t="s">
        <v>63</v>
      </c>
      <c r="F4" s="57" t="s">
        <v>64</v>
      </c>
      <c r="G4" s="57" t="s">
        <v>65</v>
      </c>
    </row>
    <row r="5" spans="1:7" x14ac:dyDescent="0.2">
      <c r="A5" s="47">
        <v>1</v>
      </c>
      <c r="B5" s="47">
        <v>2</v>
      </c>
      <c r="C5" s="47">
        <v>3</v>
      </c>
      <c r="D5" s="47">
        <v>4</v>
      </c>
      <c r="E5" s="47">
        <v>5</v>
      </c>
      <c r="F5" s="47">
        <v>6</v>
      </c>
      <c r="G5" s="47">
        <v>7</v>
      </c>
    </row>
    <row r="6" spans="1:7" ht="15.75" x14ac:dyDescent="0.2">
      <c r="A6" s="48"/>
      <c r="B6" s="49"/>
      <c r="C6" s="50"/>
      <c r="D6" s="50"/>
      <c r="E6" s="50"/>
      <c r="F6" s="50"/>
      <c r="G6" s="54"/>
    </row>
    <row r="7" spans="1:7" ht="15.75" x14ac:dyDescent="0.2">
      <c r="A7" s="48"/>
      <c r="B7" s="49"/>
      <c r="C7" s="50"/>
      <c r="D7" s="50"/>
      <c r="E7" s="50"/>
      <c r="F7" s="50"/>
      <c r="G7" s="54"/>
    </row>
    <row r="8" spans="1:7" ht="15.75" x14ac:dyDescent="0.2">
      <c r="A8" s="55"/>
      <c r="B8" s="56"/>
      <c r="C8" s="52"/>
      <c r="D8" s="52"/>
      <c r="E8" s="52"/>
      <c r="F8" s="52"/>
      <c r="G8" s="54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60" zoomScaleNormal="100" workbookViewId="0">
      <selection activeCell="D17" sqref="D17"/>
    </sheetView>
  </sheetViews>
  <sheetFormatPr defaultRowHeight="12.75" x14ac:dyDescent="0.2"/>
  <cols>
    <col min="1" max="1" width="21" customWidth="1"/>
    <col min="2" max="2" width="28.140625" customWidth="1"/>
    <col min="3" max="3" width="32" customWidth="1"/>
    <col min="4" max="4" width="51.42578125" customWidth="1"/>
  </cols>
  <sheetData>
    <row r="1" spans="1:4" ht="15.75" x14ac:dyDescent="0.25">
      <c r="A1" s="127" t="s">
        <v>66</v>
      </c>
      <c r="B1" s="127"/>
      <c r="C1" s="127"/>
      <c r="D1" s="127"/>
    </row>
    <row r="2" spans="1:4" ht="15.75" x14ac:dyDescent="0.25">
      <c r="A2" s="128" t="s">
        <v>67</v>
      </c>
      <c r="B2" s="128"/>
      <c r="C2" s="128"/>
      <c r="D2" s="128"/>
    </row>
    <row r="3" spans="1:4" ht="15.75" x14ac:dyDescent="0.25">
      <c r="A3" s="134" t="s">
        <v>68</v>
      </c>
      <c r="B3" s="134"/>
      <c r="C3" s="134"/>
      <c r="D3" s="134"/>
    </row>
    <row r="4" spans="1:4" ht="15.75" x14ac:dyDescent="0.25">
      <c r="A4" s="128" t="s">
        <v>69</v>
      </c>
      <c r="B4" s="128"/>
      <c r="C4" s="128"/>
      <c r="D4" s="128"/>
    </row>
    <row r="5" spans="1:4" ht="15.75" x14ac:dyDescent="0.25">
      <c r="A5" s="45"/>
      <c r="B5" s="45"/>
      <c r="C5" s="45"/>
      <c r="D5" s="45"/>
    </row>
    <row r="6" spans="1:4" ht="94.5" customHeight="1" x14ac:dyDescent="0.2">
      <c r="A6" s="57" t="s">
        <v>61</v>
      </c>
      <c r="B6" s="57" t="s">
        <v>95</v>
      </c>
      <c r="C6" s="57" t="s">
        <v>70</v>
      </c>
      <c r="D6" s="57" t="s">
        <v>71</v>
      </c>
    </row>
    <row r="7" spans="1:4" x14ac:dyDescent="0.2">
      <c r="A7" s="47">
        <v>1</v>
      </c>
      <c r="B7" s="47">
        <v>2</v>
      </c>
      <c r="C7" s="47">
        <v>3</v>
      </c>
      <c r="D7" s="47">
        <v>4</v>
      </c>
    </row>
    <row r="8" spans="1:4" ht="15.75" x14ac:dyDescent="0.2">
      <c r="A8" s="48"/>
      <c r="B8" s="49"/>
      <c r="C8" s="50"/>
      <c r="D8" s="50"/>
    </row>
    <row r="9" spans="1:4" ht="15.75" x14ac:dyDescent="0.2">
      <c r="A9" s="48"/>
      <c r="B9" s="49"/>
      <c r="C9" s="50"/>
      <c r="D9" s="50"/>
    </row>
    <row r="10" spans="1:4" ht="15.75" x14ac:dyDescent="0.2">
      <c r="A10" s="55"/>
      <c r="B10" s="56"/>
      <c r="C10" s="52"/>
      <c r="D10" s="52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BreakPreview" zoomScale="60" zoomScaleNormal="100" workbookViewId="0">
      <selection activeCell="H33" sqref="H33"/>
    </sheetView>
  </sheetViews>
  <sheetFormatPr defaultRowHeight="12.75" x14ac:dyDescent="0.2"/>
  <cols>
    <col min="1" max="1" width="12.7109375" customWidth="1"/>
    <col min="2" max="2" width="17.140625" customWidth="1"/>
    <col min="3" max="3" width="19.5703125" customWidth="1"/>
    <col min="4" max="4" width="14.140625" customWidth="1"/>
    <col min="5" max="5" width="19.85546875" customWidth="1"/>
    <col min="6" max="6" width="12" customWidth="1"/>
    <col min="7" max="7" width="10.85546875" customWidth="1"/>
    <col min="8" max="8" width="11.28515625" customWidth="1"/>
    <col min="9" max="9" width="11.140625" customWidth="1"/>
    <col min="10" max="10" width="16.5703125" customWidth="1"/>
  </cols>
  <sheetData>
    <row r="1" spans="1:10" ht="15.75" x14ac:dyDescent="0.25">
      <c r="A1" s="127" t="s">
        <v>72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ht="15.75" x14ac:dyDescent="0.25">
      <c r="A2" s="128" t="s">
        <v>73</v>
      </c>
      <c r="B2" s="128"/>
      <c r="C2" s="128"/>
      <c r="D2" s="128"/>
      <c r="E2" s="128"/>
      <c r="F2" s="128"/>
      <c r="G2" s="128"/>
      <c r="H2" s="128"/>
      <c r="I2" s="128"/>
      <c r="J2" s="128"/>
    </row>
    <row r="3" spans="1:10" ht="15.75" x14ac:dyDescent="0.2">
      <c r="A3" s="135" t="s">
        <v>74</v>
      </c>
      <c r="B3" s="135"/>
      <c r="C3" s="135"/>
      <c r="D3" s="135"/>
      <c r="E3" s="135"/>
      <c r="F3" s="135"/>
      <c r="G3" s="135"/>
      <c r="H3" s="135"/>
      <c r="I3" s="135"/>
      <c r="J3" s="135"/>
    </row>
    <row r="4" spans="1:10" ht="15.7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</row>
    <row r="5" spans="1:10" ht="46.5" customHeight="1" x14ac:dyDescent="0.2">
      <c r="A5" s="130" t="s">
        <v>61</v>
      </c>
      <c r="B5" s="130" t="s">
        <v>75</v>
      </c>
      <c r="C5" s="130" t="s">
        <v>76</v>
      </c>
      <c r="D5" s="130" t="s">
        <v>77</v>
      </c>
      <c r="E5" s="130" t="s">
        <v>78</v>
      </c>
      <c r="F5" s="133" t="s">
        <v>79</v>
      </c>
      <c r="G5" s="133"/>
      <c r="H5" s="133"/>
      <c r="I5" s="133"/>
      <c r="J5" s="133"/>
    </row>
    <row r="6" spans="1:10" ht="46.5" customHeight="1" x14ac:dyDescent="0.2">
      <c r="A6" s="131"/>
      <c r="B6" s="131"/>
      <c r="C6" s="131"/>
      <c r="D6" s="131"/>
      <c r="E6" s="131"/>
      <c r="F6" s="133" t="s">
        <v>0</v>
      </c>
      <c r="G6" s="133" t="s">
        <v>30</v>
      </c>
      <c r="H6" s="133"/>
      <c r="I6" s="133"/>
      <c r="J6" s="133"/>
    </row>
    <row r="7" spans="1:10" ht="46.5" customHeight="1" x14ac:dyDescent="0.2">
      <c r="A7" s="132"/>
      <c r="B7" s="132"/>
      <c r="C7" s="132"/>
      <c r="D7" s="132"/>
      <c r="E7" s="132"/>
      <c r="F7" s="133"/>
      <c r="G7" s="46" t="s">
        <v>80</v>
      </c>
      <c r="H7" s="46" t="s">
        <v>80</v>
      </c>
      <c r="I7" s="46" t="s">
        <v>80</v>
      </c>
      <c r="J7" s="46" t="s">
        <v>81</v>
      </c>
    </row>
    <row r="8" spans="1:10" x14ac:dyDescent="0.2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  <c r="H8" s="47">
        <v>8</v>
      </c>
      <c r="I8" s="47">
        <v>9</v>
      </c>
      <c r="J8" s="47">
        <v>10</v>
      </c>
    </row>
    <row r="9" spans="1:10" ht="15.75" x14ac:dyDescent="0.2">
      <c r="A9" s="55"/>
      <c r="B9" s="56"/>
      <c r="C9" s="52"/>
      <c r="D9" s="52"/>
      <c r="E9" s="53"/>
      <c r="F9" s="52"/>
      <c r="G9" s="52"/>
      <c r="H9" s="53"/>
      <c r="I9" s="53"/>
      <c r="J9" s="53"/>
    </row>
    <row r="10" spans="1:10" ht="15.75" x14ac:dyDescent="0.2">
      <c r="A10" s="55"/>
      <c r="B10" s="56"/>
      <c r="C10" s="52"/>
      <c r="D10" s="52"/>
      <c r="E10" s="52"/>
      <c r="F10" s="52"/>
      <c r="G10" s="52"/>
      <c r="H10" s="52"/>
      <c r="I10" s="52"/>
      <c r="J10" s="52"/>
    </row>
    <row r="11" spans="1:10" ht="15.75" x14ac:dyDescent="0.2">
      <c r="A11" s="55"/>
      <c r="B11" s="56"/>
      <c r="C11" s="52"/>
      <c r="D11" s="52"/>
      <c r="E11" s="52"/>
      <c r="F11" s="52"/>
      <c r="G11" s="52"/>
      <c r="H11" s="52"/>
      <c r="I11" s="52"/>
      <c r="J11" s="52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view="pageBreakPreview" zoomScaleNormal="100" zoomScaleSheetLayoutView="100" workbookViewId="0">
      <selection activeCell="B8" sqref="A8:B8"/>
    </sheetView>
  </sheetViews>
  <sheetFormatPr defaultRowHeight="12.75" x14ac:dyDescent="0.2"/>
  <cols>
    <col min="1" max="1" width="14.7109375" customWidth="1"/>
    <col min="2" max="2" width="28.7109375" customWidth="1"/>
    <col min="3" max="3" width="16.28515625" customWidth="1"/>
    <col min="4" max="4" width="11.5703125" customWidth="1"/>
    <col min="5" max="5" width="11.28515625" customWidth="1"/>
    <col min="6" max="6" width="10.7109375" customWidth="1"/>
    <col min="7" max="7" width="11.140625" customWidth="1"/>
    <col min="8" max="8" width="10.28515625" customWidth="1"/>
    <col min="9" max="9" width="21.85546875" customWidth="1"/>
  </cols>
  <sheetData>
    <row r="1" spans="1:9" ht="15" x14ac:dyDescent="0.25">
      <c r="A1" s="42"/>
      <c r="B1" s="42"/>
      <c r="C1" s="42"/>
      <c r="D1" s="42"/>
      <c r="E1" s="42"/>
      <c r="F1" s="42"/>
      <c r="G1" s="42"/>
      <c r="H1" s="42"/>
      <c r="I1" s="58" t="s">
        <v>82</v>
      </c>
    </row>
    <row r="2" spans="1:9" x14ac:dyDescent="0.2">
      <c r="A2" s="136" t="s">
        <v>83</v>
      </c>
      <c r="B2" s="136"/>
      <c r="C2" s="136"/>
      <c r="D2" s="136"/>
      <c r="E2" s="136"/>
      <c r="F2" s="136"/>
      <c r="G2" s="136"/>
      <c r="H2" s="136"/>
      <c r="I2" s="136"/>
    </row>
    <row r="3" spans="1:9" x14ac:dyDescent="0.2">
      <c r="A3" s="136"/>
      <c r="B3" s="136"/>
      <c r="C3" s="136"/>
      <c r="D3" s="136"/>
      <c r="E3" s="136"/>
      <c r="F3" s="136"/>
      <c r="G3" s="136"/>
      <c r="H3" s="136"/>
      <c r="I3" s="136"/>
    </row>
    <row r="4" spans="1:9" ht="15" x14ac:dyDescent="0.25">
      <c r="A4" s="42"/>
      <c r="B4" s="59"/>
      <c r="C4" s="42"/>
      <c r="D4" s="42"/>
      <c r="E4" s="42"/>
      <c r="F4" s="42"/>
      <c r="G4" s="42"/>
      <c r="H4" s="42"/>
      <c r="I4" s="42"/>
    </row>
    <row r="5" spans="1:9" ht="15" x14ac:dyDescent="0.2">
      <c r="A5" s="137" t="s">
        <v>84</v>
      </c>
      <c r="B5" s="137" t="s">
        <v>85</v>
      </c>
      <c r="C5" s="137" t="s">
        <v>86</v>
      </c>
      <c r="D5" s="137" t="s">
        <v>87</v>
      </c>
      <c r="E5" s="137"/>
      <c r="F5" s="137"/>
      <c r="G5" s="137"/>
      <c r="H5" s="137"/>
      <c r="I5" s="137" t="s">
        <v>88</v>
      </c>
    </row>
    <row r="6" spans="1:9" ht="83.25" customHeight="1" x14ac:dyDescent="0.2">
      <c r="A6" s="137"/>
      <c r="B6" s="137"/>
      <c r="C6" s="137"/>
      <c r="D6" s="60" t="s">
        <v>89</v>
      </c>
      <c r="E6" s="60" t="s">
        <v>90</v>
      </c>
      <c r="F6" s="60" t="s">
        <v>91</v>
      </c>
      <c r="G6" s="60" t="s">
        <v>92</v>
      </c>
      <c r="H6" s="60" t="s">
        <v>93</v>
      </c>
      <c r="I6" s="137"/>
    </row>
    <row r="7" spans="1:9" ht="15" x14ac:dyDescent="0.2">
      <c r="A7" s="60">
        <v>1</v>
      </c>
      <c r="B7" s="60">
        <v>2</v>
      </c>
      <c r="C7" s="60">
        <v>3</v>
      </c>
      <c r="D7" s="60">
        <v>4</v>
      </c>
      <c r="E7" s="60">
        <v>5</v>
      </c>
      <c r="F7" s="60">
        <v>6</v>
      </c>
      <c r="G7" s="60">
        <v>7</v>
      </c>
      <c r="H7" s="60">
        <v>8</v>
      </c>
      <c r="I7" s="61">
        <v>11</v>
      </c>
    </row>
    <row r="8" spans="1:9" ht="94.5" customHeight="1" x14ac:dyDescent="0.2">
      <c r="A8" s="60"/>
      <c r="B8" s="62"/>
      <c r="C8" s="63"/>
      <c r="D8" s="64"/>
      <c r="E8" s="64"/>
      <c r="F8" s="64"/>
      <c r="G8" s="64"/>
      <c r="H8" s="64"/>
      <c r="I8" s="63"/>
    </row>
  </sheetData>
  <mergeCells count="6">
    <mergeCell ref="A2:I3"/>
    <mergeCell ref="A5:A6"/>
    <mergeCell ref="B5:B6"/>
    <mergeCell ref="C5:C6"/>
    <mergeCell ref="D5:H5"/>
    <mergeCell ref="I5:I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Екатерина О. Цыпушкина</cp:lastModifiedBy>
  <cp:lastPrinted>2022-04-05T06:04:31Z</cp:lastPrinted>
  <dcterms:created xsi:type="dcterms:W3CDTF">1996-10-08T23:32:33Z</dcterms:created>
  <dcterms:modified xsi:type="dcterms:W3CDTF">2022-04-05T06:04:55Z</dcterms:modified>
</cp:coreProperties>
</file>