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Зам (Сектор экономики, сектор финансов, отдел по учету и отчет.)\Сектор финансов\ПРОГРАММЫ НА 2022\15 Доступная среда +\МП\"/>
    </mc:Choice>
  </mc:AlternateContent>
  <bookViews>
    <workbookView xWindow="0" yWindow="0" windowWidth="20235" windowHeight="12360" tabRatio="827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мероприятия'!$A$1:$O$69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6" i="4" l="1"/>
  <c r="E57" i="4" l="1"/>
  <c r="G52" i="4"/>
  <c r="H52" i="4" l="1"/>
  <c r="I52" i="4"/>
  <c r="J52" i="4"/>
  <c r="F12" i="4" l="1"/>
  <c r="F56" i="4"/>
  <c r="F52" i="4" l="1"/>
  <c r="E56" i="4"/>
  <c r="F68" i="4"/>
  <c r="F49" i="4" l="1"/>
  <c r="E69" i="4" l="1"/>
  <c r="E68" i="4"/>
  <c r="J49" i="4" l="1"/>
  <c r="I50" i="4"/>
  <c r="H50" i="4"/>
  <c r="H49" i="4"/>
  <c r="O64" i="4"/>
  <c r="N64" i="4"/>
  <c r="L64" i="4"/>
  <c r="K64" i="4"/>
  <c r="J64" i="4"/>
  <c r="I64" i="4"/>
  <c r="H64" i="4"/>
  <c r="G64" i="4"/>
  <c r="F64" i="4"/>
  <c r="E64" i="4" s="1"/>
  <c r="O58" i="4"/>
  <c r="N58" i="4"/>
  <c r="M58" i="4"/>
  <c r="L58" i="4"/>
  <c r="K58" i="4"/>
  <c r="J58" i="4"/>
  <c r="I58" i="4"/>
  <c r="H58" i="4"/>
  <c r="G58" i="4"/>
  <c r="F58" i="4"/>
  <c r="E67" i="4"/>
  <c r="E66" i="4"/>
  <c r="E65" i="4"/>
  <c r="E63" i="4"/>
  <c r="E62" i="4"/>
  <c r="E61" i="4"/>
  <c r="E60" i="4"/>
  <c r="E59" i="4"/>
  <c r="O52" i="4"/>
  <c r="N52" i="4"/>
  <c r="M52" i="4"/>
  <c r="L52" i="4"/>
  <c r="K52" i="4"/>
  <c r="E15" i="4"/>
  <c r="E55" i="4"/>
  <c r="E54" i="4"/>
  <c r="E53" i="4"/>
  <c r="L35" i="4"/>
  <c r="M35" i="4"/>
  <c r="N35" i="4"/>
  <c r="O35" i="4"/>
  <c r="O36" i="4"/>
  <c r="N36" i="4"/>
  <c r="M36" i="4"/>
  <c r="L36" i="4"/>
  <c r="K36" i="4"/>
  <c r="J36" i="4"/>
  <c r="I36" i="4"/>
  <c r="H36" i="4"/>
  <c r="G36" i="4"/>
  <c r="F36" i="4"/>
  <c r="E58" i="4" l="1"/>
  <c r="E52" i="4"/>
  <c r="J37" i="4"/>
  <c r="I37" i="4"/>
  <c r="H37" i="4"/>
  <c r="G37" i="4"/>
  <c r="F37" i="4"/>
  <c r="O37" i="4"/>
  <c r="N37" i="4"/>
  <c r="M37" i="4"/>
  <c r="L37" i="4"/>
  <c r="K37" i="4"/>
  <c r="E37" i="4" l="1"/>
  <c r="E9" i="4"/>
  <c r="E10" i="4"/>
  <c r="E11" i="4"/>
  <c r="E12" i="4"/>
  <c r="E13" i="4"/>
  <c r="E8" i="4" l="1"/>
  <c r="H8" i="4"/>
  <c r="F8" i="4"/>
  <c r="G8" i="4" l="1"/>
  <c r="E18" i="4" l="1"/>
  <c r="M50" i="4" l="1"/>
  <c r="N50" i="4"/>
  <c r="K49" i="4"/>
  <c r="L49" i="4"/>
  <c r="M49" i="4"/>
  <c r="N49" i="4"/>
  <c r="O49" i="4"/>
  <c r="F35" i="4"/>
  <c r="G35" i="4"/>
  <c r="G48" i="4" s="1"/>
  <c r="H35" i="4"/>
  <c r="H48" i="4" s="1"/>
  <c r="I35" i="4"/>
  <c r="I48" i="4" s="1"/>
  <c r="J35" i="4"/>
  <c r="J48" i="4" s="1"/>
  <c r="K35" i="4"/>
  <c r="K48" i="4" s="1"/>
  <c r="M48" i="4"/>
  <c r="N48" i="4"/>
  <c r="O48" i="4"/>
  <c r="F34" i="4"/>
  <c r="F47" i="4" s="1"/>
  <c r="G34" i="4"/>
  <c r="G47" i="4" s="1"/>
  <c r="H34" i="4"/>
  <c r="H47" i="4" s="1"/>
  <c r="I34" i="4"/>
  <c r="I47" i="4" s="1"/>
  <c r="J34" i="4"/>
  <c r="J47" i="4" s="1"/>
  <c r="K34" i="4"/>
  <c r="L34" i="4"/>
  <c r="L47" i="4" s="1"/>
  <c r="M34" i="4"/>
  <c r="M47" i="4" s="1"/>
  <c r="N34" i="4"/>
  <c r="N47" i="4" s="1"/>
  <c r="O34" i="4"/>
  <c r="O47" i="4" s="1"/>
  <c r="J50" i="4"/>
  <c r="K50" i="4"/>
  <c r="L50" i="4"/>
  <c r="O50" i="4"/>
  <c r="L48" i="4"/>
  <c r="H46" i="4"/>
  <c r="I46" i="4"/>
  <c r="J46" i="4"/>
  <c r="K46" i="4"/>
  <c r="L46" i="4"/>
  <c r="M46" i="4"/>
  <c r="N46" i="4"/>
  <c r="O46" i="4"/>
  <c r="E41" i="4"/>
  <c r="E42" i="4"/>
  <c r="E43" i="4"/>
  <c r="E44" i="4"/>
  <c r="E40" i="4"/>
  <c r="F39" i="4"/>
  <c r="G39" i="4"/>
  <c r="H39" i="4"/>
  <c r="I39" i="4"/>
  <c r="J39" i="4"/>
  <c r="K39" i="4"/>
  <c r="L39" i="4"/>
  <c r="M39" i="4"/>
  <c r="N39" i="4"/>
  <c r="O39" i="4"/>
  <c r="E16" i="4"/>
  <c r="E17" i="4"/>
  <c r="E19" i="4"/>
  <c r="F14" i="4"/>
  <c r="F32" i="4" s="1"/>
  <c r="G14" i="4"/>
  <c r="G32" i="4" s="1"/>
  <c r="H14" i="4"/>
  <c r="H32" i="4" s="1"/>
  <c r="I14" i="4"/>
  <c r="J14" i="4"/>
  <c r="K14" i="4"/>
  <c r="L14" i="4"/>
  <c r="M14" i="4"/>
  <c r="N14" i="4"/>
  <c r="O14" i="4"/>
  <c r="I8" i="4"/>
  <c r="J8" i="4"/>
  <c r="K8" i="4"/>
  <c r="L8" i="4"/>
  <c r="M8" i="4"/>
  <c r="N8" i="4"/>
  <c r="O8" i="4"/>
  <c r="E50" i="4" l="1"/>
  <c r="J32" i="4"/>
  <c r="E49" i="4"/>
  <c r="E36" i="4"/>
  <c r="I32" i="4"/>
  <c r="E32" i="4" s="1"/>
  <c r="K32" i="4"/>
  <c r="K47" i="4"/>
  <c r="K45" i="4" s="1"/>
  <c r="E14" i="4"/>
  <c r="L32" i="4"/>
  <c r="E35" i="4"/>
  <c r="N32" i="4"/>
  <c r="F48" i="4"/>
  <c r="O32" i="4"/>
  <c r="J45" i="4"/>
  <c r="N45" i="4"/>
  <c r="I45" i="4"/>
  <c r="M32" i="4"/>
  <c r="M45" i="4"/>
  <c r="L45" i="4"/>
  <c r="H45" i="4"/>
  <c r="O45" i="4"/>
  <c r="E34" i="4"/>
  <c r="E39" i="4"/>
  <c r="F33" i="4" l="1"/>
  <c r="G33" i="4"/>
  <c r="E33" i="4" l="1"/>
  <c r="F46" i="4"/>
  <c r="F45" i="4" s="1"/>
  <c r="G46" i="4"/>
  <c r="G45" i="4" s="1"/>
  <c r="E45" i="4" l="1"/>
  <c r="E46" i="4"/>
  <c r="E47" i="4" l="1"/>
  <c r="E48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<sst xmlns="http://schemas.openxmlformats.org/spreadsheetml/2006/main" count="80" uniqueCount="36">
  <si>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</si>
  <si>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</si>
  <si>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</si>
  <si>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</si>
  <si>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</si>
  <si>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</si>
  <si>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</si>
  <si>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</si>
  <si>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</si>
  <si>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</si>
  <si>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</si>
  <si>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</si>
  <si>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</si>
  <si>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</si>
  <si>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в том числе:</t>
  </si>
  <si>
    <t>инвестиции в объекты муниципальной собственности</t>
  </si>
  <si>
    <t>прочие расходы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</si>
  <si>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</si>
  <si>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</si>
  <si>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</si>
  <si>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</si>
  <si>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</si>
  <si>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</si>
  <si>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</si>
  <si>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</si>
  <si>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</si>
  <si>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</si>
  <si>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</si>
  <si>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</t>
  </si>
  <si>
    <t>1.</t>
  </si>
  <si>
    <t>Обеспечение выполнения комплекса мероприятий по повышению уровня доступности приоритетных объектов.          ( показатель № 1)</t>
  </si>
  <si>
    <t>Компенсационные мероприятия для обеспечения доступности здания для инвалидов и других лиц с ограничениями здоровья (показатель № 1)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</si>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</sst>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0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11" fillId="0" borderId="8" xfId="0" applyNumberFormat="1" applyFont="1" applyBorder="1" applyAlignment="1" applyProtection="1">
      <alignment horizontal="left" vertical="top" wrapText="1"/>
    </xf>
    <xf numFmtId="164" fontId="11" fillId="0" borderId="8" xfId="0" applyNumberFormat="1" applyFont="1" applyBorder="1" applyAlignment="1" applyProtection="1">
      <alignment vertical="top" wrapText="1"/>
    </xf>
    <xf numFmtId="49" fontId="10" fillId="0" borderId="8" xfId="0" applyNumberFormat="1" applyFont="1" applyBorder="1" applyAlignment="1" applyProtection="1">
      <alignment horizontal="left" vertical="top" wrapText="1"/>
    </xf>
    <xf numFmtId="164" fontId="10" fillId="0" borderId="8" xfId="0" applyNumberFormat="1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164" fontId="11" fillId="0" borderId="1" xfId="0" applyNumberFormat="1" applyFont="1" applyBorder="1" applyAlignment="1" applyProtection="1">
      <alignment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left" vertical="top" wrapText="1"/>
    </xf>
    <xf numFmtId="49" fontId="7" fillId="2" borderId="12" xfId="0" applyNumberFormat="1" applyFont="1" applyFill="1" applyBorder="1" applyAlignment="1" applyProtection="1">
      <alignment horizontal="left" vertical="top" wrapText="1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4" xfId="0" applyNumberFormat="1" applyFont="1" applyFill="1" applyBorder="1" applyAlignment="1" applyProtection="1">
      <alignment horizontal="left" vertical="top" wrapText="1"/>
    </xf>
    <xf numFmtId="49" fontId="7" fillId="2" borderId="0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</xf>
    <xf numFmtId="49" fontId="7" fillId="2" borderId="13" xfId="0" applyNumberFormat="1" applyFont="1" applyFill="1" applyBorder="1" applyAlignment="1" applyProtection="1">
      <alignment horizontal="left" vertical="top" wrapText="1"/>
    </xf>
    <xf numFmtId="49" fontId="7" fillId="2" borderId="7" xfId="0" applyNumberFormat="1" applyFont="1" applyFill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8" xfId="0" applyNumberFormat="1" applyFont="1" applyFill="1" applyBorder="1" applyAlignment="1" applyProtection="1">
      <alignment horizontal="left" vertical="top" wrapText="1"/>
    </xf>
    <xf numFmtId="165" fontId="9" fillId="2" borderId="8" xfId="0" applyNumberFormat="1" applyFont="1" applyFill="1" applyBorder="1" applyAlignment="1" applyProtection="1">
      <alignment vertical="top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69"/>
  <sheetViews>
    <sheetView tabSelected="1" view="pageBreakPreview" zoomScale="70" zoomScaleNormal="85" zoomScaleSheetLayoutView="70" workbookViewId="0">
      <pane xSplit="3" ySplit="7" topLeftCell="D16" activePane="bottomRight" state="frozen"/>
      <selection pane="topRight" activeCell="D1" sqref="D1"/>
      <selection pane="bottomLeft" activeCell="A8" sqref="A8"/>
      <selection pane="bottomRight" activeCell="D32" sqref="A32:XFD37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1" style="1" customWidth="1"/>
    <col min="7" max="7" width="19" style="1" customWidth="1"/>
    <col min="8" max="15" width="17.5703125" style="1" customWidth="1"/>
    <col min="16" max="16384" width="9.140625" style="1"/>
  </cols>
  <sheetData>
    <row r="1" spans="1:15" x14ac:dyDescent="0.25">
      <c r="A1" s="6"/>
      <c r="B1" s="7"/>
      <c r="C1" s="7"/>
      <c r="D1" s="7"/>
      <c r="E1" s="7"/>
      <c r="F1" s="7"/>
      <c r="G1" s="43" t="s">
        <v>8</v>
      </c>
      <c r="H1" s="43"/>
      <c r="I1" s="43"/>
      <c r="J1" s="43"/>
      <c r="K1" s="43"/>
      <c r="L1" s="43"/>
      <c r="M1" s="43"/>
      <c r="N1" s="43"/>
      <c r="O1" s="43"/>
    </row>
    <row r="2" spans="1:15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x14ac:dyDescent="0.25">
      <c r="A3" s="47" t="s">
        <v>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s="2" customFormat="1" x14ac:dyDescent="0.2">
      <c r="A5" s="46" t="s">
        <v>2</v>
      </c>
      <c r="B5" s="38" t="s">
        <v>3</v>
      </c>
      <c r="C5" s="38" t="s">
        <v>4</v>
      </c>
      <c r="D5" s="38" t="s">
        <v>5</v>
      </c>
      <c r="E5" s="38" t="s">
        <v>6</v>
      </c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s="2" customFormat="1" ht="42" customHeight="1" x14ac:dyDescent="0.2">
      <c r="A6" s="46"/>
      <c r="B6" s="38"/>
      <c r="C6" s="38"/>
      <c r="D6" s="38"/>
      <c r="E6" s="8" t="s">
        <v>7</v>
      </c>
      <c r="F6" s="8" t="s">
        <v>18</v>
      </c>
      <c r="G6" s="8" t="s">
        <v>19</v>
      </c>
      <c r="H6" s="8" t="s">
        <v>20</v>
      </c>
      <c r="I6" s="8" t="s">
        <v>21</v>
      </c>
      <c r="J6" s="8" t="s">
        <v>22</v>
      </c>
      <c r="K6" s="8" t="s">
        <v>23</v>
      </c>
      <c r="L6" s="8" t="s">
        <v>24</v>
      </c>
      <c r="M6" s="8" t="s">
        <v>25</v>
      </c>
      <c r="N6" s="8" t="s">
        <v>26</v>
      </c>
      <c r="O6" s="8" t="s">
        <v>27</v>
      </c>
    </row>
    <row r="7" spans="1:15" s="3" customFormat="1" ht="11.25" x14ac:dyDescent="0.2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7</v>
      </c>
      <c r="G7" s="10">
        <v>8</v>
      </c>
      <c r="H7" s="10"/>
      <c r="I7" s="10"/>
      <c r="J7" s="10"/>
      <c r="K7" s="10"/>
      <c r="L7" s="10"/>
      <c r="M7" s="10"/>
      <c r="N7" s="10"/>
      <c r="O7" s="10"/>
    </row>
    <row r="8" spans="1:15" s="2" customFormat="1" x14ac:dyDescent="0.2">
      <c r="A8" s="44" t="s">
        <v>29</v>
      </c>
      <c r="B8" s="45" t="s">
        <v>30</v>
      </c>
      <c r="C8" s="44" t="s">
        <v>35</v>
      </c>
      <c r="D8" s="11" t="s">
        <v>0</v>
      </c>
      <c r="E8" s="12">
        <f>SUM(E9+E10+E11+E12+E13)</f>
        <v>575.22899999999993</v>
      </c>
      <c r="F8" s="12">
        <f>SUM(F9:F13)</f>
        <v>126.74299999999999</v>
      </c>
      <c r="G8" s="12">
        <f>SUM(G9:G13)</f>
        <v>320.85000000000002</v>
      </c>
      <c r="H8" s="12">
        <f>SUM(H9:H13)</f>
        <v>51.341000000000001</v>
      </c>
      <c r="I8" s="12">
        <f t="shared" ref="I8:O8" si="0">SUM(I9:I13)</f>
        <v>51.341000000000001</v>
      </c>
      <c r="J8" s="12">
        <f t="shared" si="0"/>
        <v>24.954000000000001</v>
      </c>
      <c r="K8" s="12">
        <f t="shared" si="0"/>
        <v>0</v>
      </c>
      <c r="L8" s="12">
        <f t="shared" si="0"/>
        <v>0</v>
      </c>
      <c r="M8" s="12">
        <f t="shared" si="0"/>
        <v>0</v>
      </c>
      <c r="N8" s="12">
        <f t="shared" si="0"/>
        <v>0</v>
      </c>
      <c r="O8" s="12">
        <f t="shared" si="0"/>
        <v>0</v>
      </c>
    </row>
    <row r="9" spans="1:15" s="2" customFormat="1" x14ac:dyDescent="0.2">
      <c r="A9" s="44"/>
      <c r="B9" s="45"/>
      <c r="C9" s="44"/>
      <c r="D9" s="13" t="s">
        <v>17</v>
      </c>
      <c r="E9" s="14">
        <f t="shared" ref="E9:E13" si="1">SUM(F9:O9)</f>
        <v>0</v>
      </c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s="2" customFormat="1" x14ac:dyDescent="0.2">
      <c r="A10" s="38"/>
      <c r="B10" s="37"/>
      <c r="C10" s="38"/>
      <c r="D10" s="15" t="s">
        <v>9</v>
      </c>
      <c r="E10" s="14">
        <f t="shared" si="1"/>
        <v>0</v>
      </c>
      <c r="F10" s="16">
        <v>0</v>
      </c>
      <c r="G10" s="16">
        <v>0</v>
      </c>
      <c r="H10" s="16"/>
      <c r="I10" s="16"/>
      <c r="J10" s="16"/>
      <c r="K10" s="16"/>
      <c r="L10" s="16"/>
      <c r="M10" s="16"/>
      <c r="N10" s="16"/>
      <c r="O10" s="16"/>
    </row>
    <row r="11" spans="1:15" s="2" customFormat="1" x14ac:dyDescent="0.2">
      <c r="A11" s="38"/>
      <c r="B11" s="37"/>
      <c r="C11" s="38"/>
      <c r="D11" s="15" t="s">
        <v>10</v>
      </c>
      <c r="E11" s="14">
        <f t="shared" si="1"/>
        <v>0</v>
      </c>
      <c r="F11" s="16">
        <v>0</v>
      </c>
      <c r="G11" s="16">
        <v>0</v>
      </c>
      <c r="H11" s="16"/>
      <c r="I11" s="16"/>
      <c r="J11" s="16"/>
      <c r="K11" s="16"/>
      <c r="L11" s="16"/>
      <c r="M11" s="16"/>
      <c r="N11" s="16"/>
      <c r="O11" s="16"/>
    </row>
    <row r="12" spans="1:15" s="2" customFormat="1" x14ac:dyDescent="0.2">
      <c r="A12" s="38"/>
      <c r="B12" s="37"/>
      <c r="C12" s="38"/>
      <c r="D12" s="15" t="s">
        <v>13</v>
      </c>
      <c r="E12" s="14">
        <f t="shared" si="1"/>
        <v>575.22899999999993</v>
      </c>
      <c r="F12" s="17">
        <f>233.481+8.992-92.054-77.946+54.27</f>
        <v>126.74299999999999</v>
      </c>
      <c r="G12" s="16">
        <v>320.85000000000002</v>
      </c>
      <c r="H12" s="16">
        <v>51.341000000000001</v>
      </c>
      <c r="I12" s="16">
        <v>51.341000000000001</v>
      </c>
      <c r="J12" s="16">
        <v>24.954000000000001</v>
      </c>
      <c r="K12" s="16"/>
      <c r="L12" s="16">
        <v>0</v>
      </c>
      <c r="M12" s="16"/>
      <c r="N12" s="16"/>
      <c r="O12" s="16"/>
    </row>
    <row r="13" spans="1:15" s="2" customFormat="1" x14ac:dyDescent="0.2">
      <c r="A13" s="38"/>
      <c r="B13" s="37"/>
      <c r="C13" s="38"/>
      <c r="D13" s="15" t="s">
        <v>11</v>
      </c>
      <c r="E13" s="14">
        <f t="shared" si="1"/>
        <v>0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 s="2" customFormat="1" x14ac:dyDescent="0.2">
      <c r="A14" s="38" t="s">
        <v>28</v>
      </c>
      <c r="B14" s="37" t="s">
        <v>31</v>
      </c>
      <c r="C14" s="38" t="s">
        <v>35</v>
      </c>
      <c r="D14" s="18" t="s">
        <v>0</v>
      </c>
      <c r="E14" s="19">
        <f>SUM(E19+E18+E17+E16)</f>
        <v>2075.73</v>
      </c>
      <c r="F14" s="19">
        <f t="shared" ref="F14:O14" si="2">SUM(F15:F19)</f>
        <v>115.73</v>
      </c>
      <c r="G14" s="19">
        <f t="shared" si="2"/>
        <v>400</v>
      </c>
      <c r="H14" s="19">
        <f t="shared" si="2"/>
        <v>210</v>
      </c>
      <c r="I14" s="19">
        <f t="shared" si="2"/>
        <v>150</v>
      </c>
      <c r="J14" s="19">
        <f t="shared" si="2"/>
        <v>200</v>
      </c>
      <c r="K14" s="19">
        <f t="shared" si="2"/>
        <v>200</v>
      </c>
      <c r="L14" s="19">
        <f t="shared" si="2"/>
        <v>200</v>
      </c>
      <c r="M14" s="19">
        <f t="shared" si="2"/>
        <v>200</v>
      </c>
      <c r="N14" s="19">
        <f t="shared" si="2"/>
        <v>200</v>
      </c>
      <c r="O14" s="19">
        <f t="shared" si="2"/>
        <v>200</v>
      </c>
    </row>
    <row r="15" spans="1:15" s="2" customFormat="1" x14ac:dyDescent="0.2">
      <c r="A15" s="38"/>
      <c r="B15" s="37"/>
      <c r="C15" s="38"/>
      <c r="D15" s="15" t="s">
        <v>17</v>
      </c>
      <c r="E15" s="16">
        <f>SUM(F15:O15)</f>
        <v>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 s="2" customFormat="1" x14ac:dyDescent="0.2">
      <c r="A16" s="38"/>
      <c r="B16" s="37"/>
      <c r="C16" s="38"/>
      <c r="D16" s="15" t="s">
        <v>9</v>
      </c>
      <c r="E16" s="16">
        <f>SUM(F16:O16)</f>
        <v>0</v>
      </c>
      <c r="F16" s="16">
        <v>0</v>
      </c>
      <c r="G16" s="16">
        <v>0</v>
      </c>
      <c r="H16" s="16"/>
      <c r="I16" s="16"/>
      <c r="J16" s="16"/>
      <c r="K16" s="16"/>
      <c r="L16" s="16"/>
      <c r="M16" s="16"/>
      <c r="N16" s="16"/>
      <c r="O16" s="16"/>
    </row>
    <row r="17" spans="1:15" s="2" customFormat="1" x14ac:dyDescent="0.2">
      <c r="A17" s="38"/>
      <c r="B17" s="37"/>
      <c r="C17" s="38"/>
      <c r="D17" s="15" t="s">
        <v>10</v>
      </c>
      <c r="E17" s="16">
        <f>SUM(F17:O17)</f>
        <v>0</v>
      </c>
      <c r="F17" s="16">
        <v>0</v>
      </c>
      <c r="G17" s="16">
        <v>0</v>
      </c>
      <c r="H17" s="16"/>
      <c r="I17" s="16"/>
      <c r="J17" s="16"/>
      <c r="K17" s="16"/>
      <c r="L17" s="16"/>
      <c r="M17" s="16"/>
      <c r="N17" s="16"/>
      <c r="O17" s="16"/>
    </row>
    <row r="18" spans="1:15" s="2" customFormat="1" x14ac:dyDescent="0.2">
      <c r="A18" s="38"/>
      <c r="B18" s="37"/>
      <c r="C18" s="38"/>
      <c r="D18" s="15" t="s">
        <v>13</v>
      </c>
      <c r="E18" s="16">
        <f>SUM(F18:O18)</f>
        <v>265.73</v>
      </c>
      <c r="F18" s="16">
        <v>115.73</v>
      </c>
      <c r="G18" s="16">
        <v>150</v>
      </c>
      <c r="H18" s="16"/>
      <c r="I18" s="16"/>
      <c r="J18" s="16"/>
      <c r="K18" s="16"/>
      <c r="L18" s="16"/>
      <c r="M18" s="16"/>
      <c r="N18" s="16"/>
      <c r="O18" s="16"/>
    </row>
    <row r="19" spans="1:15" s="2" customFormat="1" x14ac:dyDescent="0.2">
      <c r="A19" s="38"/>
      <c r="B19" s="37"/>
      <c r="C19" s="38"/>
      <c r="D19" s="15" t="s">
        <v>11</v>
      </c>
      <c r="E19" s="16">
        <f>SUM(F19:O19)</f>
        <v>1810</v>
      </c>
      <c r="F19" s="16"/>
      <c r="G19" s="16">
        <v>250</v>
      </c>
      <c r="H19" s="16">
        <v>210</v>
      </c>
      <c r="I19" s="16">
        <v>150</v>
      </c>
      <c r="J19" s="16">
        <v>200</v>
      </c>
      <c r="K19" s="16">
        <v>200</v>
      </c>
      <c r="L19" s="16">
        <v>200</v>
      </c>
      <c r="M19" s="16">
        <v>200</v>
      </c>
      <c r="N19" s="16">
        <v>200</v>
      </c>
      <c r="O19" s="16">
        <v>200</v>
      </c>
    </row>
    <row r="20" spans="1:15" s="5" customFormat="1" hidden="1" x14ac:dyDescent="0.2">
      <c r="A20" s="41"/>
      <c r="B20" s="42"/>
      <c r="C20" s="41"/>
      <c r="D20" s="20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</row>
    <row r="21" spans="1:15" s="5" customFormat="1" hidden="1" x14ac:dyDescent="0.2">
      <c r="A21" s="39"/>
      <c r="B21" s="40"/>
      <c r="C21" s="39"/>
      <c r="D21" s="22"/>
      <c r="E21" s="23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5" customFormat="1" hidden="1" x14ac:dyDescent="0.2">
      <c r="A22" s="39"/>
      <c r="B22" s="40"/>
      <c r="C22" s="39"/>
      <c r="D22" s="25"/>
      <c r="E22" s="23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5" customFormat="1" hidden="1" x14ac:dyDescent="0.2">
      <c r="A23" s="39"/>
      <c r="B23" s="40"/>
      <c r="C23" s="39"/>
      <c r="D23" s="25"/>
      <c r="E23" s="23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5" customFormat="1" hidden="1" x14ac:dyDescent="0.2">
      <c r="A24" s="39"/>
      <c r="B24" s="40"/>
      <c r="C24" s="39"/>
      <c r="D24" s="25"/>
      <c r="E24" s="23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s="5" customFormat="1" hidden="1" x14ac:dyDescent="0.2">
      <c r="A25" s="39"/>
      <c r="B25" s="40"/>
      <c r="C25" s="39"/>
      <c r="D25" s="25"/>
      <c r="E25" s="23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s="5" customFormat="1" hidden="1" x14ac:dyDescent="0.2">
      <c r="A26" s="39"/>
      <c r="B26" s="40"/>
      <c r="C26" s="39"/>
      <c r="D26" s="26"/>
      <c r="E26" s="21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s="5" customFormat="1" hidden="1" x14ac:dyDescent="0.2">
      <c r="A27" s="39"/>
      <c r="B27" s="40"/>
      <c r="C27" s="39"/>
      <c r="D27" s="22"/>
      <c r="E27" s="23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5" customFormat="1" hidden="1" x14ac:dyDescent="0.2">
      <c r="A28" s="39"/>
      <c r="B28" s="40"/>
      <c r="C28" s="39"/>
      <c r="D28" s="25"/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5" customFormat="1" ht="0.75" customHeight="1" x14ac:dyDescent="0.2">
      <c r="A29" s="39"/>
      <c r="B29" s="40"/>
      <c r="C29" s="39"/>
      <c r="D29" s="25"/>
      <c r="E29" s="23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5" customFormat="1" ht="17.25" hidden="1" customHeight="1" x14ac:dyDescent="0.2">
      <c r="A30" s="39"/>
      <c r="B30" s="40"/>
      <c r="C30" s="39"/>
      <c r="D30" s="25"/>
      <c r="E30" s="23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5" customFormat="1" ht="2.25" hidden="1" customHeight="1" x14ac:dyDescent="0.2">
      <c r="A31" s="39"/>
      <c r="B31" s="40"/>
      <c r="C31" s="39"/>
      <c r="D31" s="25"/>
      <c r="E31" s="23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57" customFormat="1" x14ac:dyDescent="0.2">
      <c r="A32" s="72" t="s">
        <v>12</v>
      </c>
      <c r="B32" s="73"/>
      <c r="C32" s="74"/>
      <c r="D32" s="75" t="s">
        <v>0</v>
      </c>
      <c r="E32" s="76">
        <f>SUM(F32:O32)</f>
        <v>2650.9589999999998</v>
      </c>
      <c r="F32" s="55">
        <f>F8+F14</f>
        <v>242.47300000000001</v>
      </c>
      <c r="G32" s="55">
        <f>G8+G14</f>
        <v>720.85</v>
      </c>
      <c r="H32" s="55">
        <f>H8+H14</f>
        <v>261.34100000000001</v>
      </c>
      <c r="I32" s="55">
        <f>I8+I14</f>
        <v>201.34100000000001</v>
      </c>
      <c r="J32" s="55">
        <f>J8+J14</f>
        <v>224.95400000000001</v>
      </c>
      <c r="K32" s="55">
        <f>SUM(K33:K37)</f>
        <v>200</v>
      </c>
      <c r="L32" s="55">
        <f t="shared" ref="L32:O32" si="3">SUM(L33:L37)</f>
        <v>200</v>
      </c>
      <c r="M32" s="55">
        <f t="shared" si="3"/>
        <v>200</v>
      </c>
      <c r="N32" s="55">
        <f t="shared" si="3"/>
        <v>200</v>
      </c>
      <c r="O32" s="55">
        <f t="shared" si="3"/>
        <v>200</v>
      </c>
    </row>
    <row r="33" spans="1:15" s="64" customFormat="1" x14ac:dyDescent="0.2">
      <c r="A33" s="72"/>
      <c r="B33" s="73"/>
      <c r="C33" s="74"/>
      <c r="D33" s="75" t="s">
        <v>17</v>
      </c>
      <c r="E33" s="55">
        <f>SUM(F33:O33)</f>
        <v>0</v>
      </c>
      <c r="F33" s="56">
        <f t="shared" ref="F33:G35" si="4">F9+F15+F27</f>
        <v>0</v>
      </c>
      <c r="G33" s="56">
        <f t="shared" si="4"/>
        <v>0</v>
      </c>
      <c r="H33" s="56"/>
      <c r="I33" s="56"/>
      <c r="J33" s="56"/>
      <c r="K33" s="56"/>
      <c r="L33" s="56"/>
      <c r="M33" s="56"/>
      <c r="N33" s="56"/>
      <c r="O33" s="56"/>
    </row>
    <row r="34" spans="1:15" s="64" customFormat="1" x14ac:dyDescent="0.2">
      <c r="A34" s="72"/>
      <c r="B34" s="73"/>
      <c r="C34" s="74"/>
      <c r="D34" s="54" t="s">
        <v>9</v>
      </c>
      <c r="E34" s="55">
        <f t="shared" ref="E34:E35" si="5">SUM(F34:O34)</f>
        <v>0</v>
      </c>
      <c r="F34" s="56">
        <f t="shared" si="4"/>
        <v>0</v>
      </c>
      <c r="G34" s="56">
        <f t="shared" si="4"/>
        <v>0</v>
      </c>
      <c r="H34" s="56">
        <f t="shared" ref="H34:O35" si="6">H10+H16+H28</f>
        <v>0</v>
      </c>
      <c r="I34" s="56">
        <f t="shared" si="6"/>
        <v>0</v>
      </c>
      <c r="J34" s="56">
        <f t="shared" si="6"/>
        <v>0</v>
      </c>
      <c r="K34" s="56">
        <f t="shared" si="6"/>
        <v>0</v>
      </c>
      <c r="L34" s="56">
        <f t="shared" si="6"/>
        <v>0</v>
      </c>
      <c r="M34" s="56">
        <f t="shared" si="6"/>
        <v>0</v>
      </c>
      <c r="N34" s="56">
        <f t="shared" si="6"/>
        <v>0</v>
      </c>
      <c r="O34" s="56">
        <f t="shared" si="6"/>
        <v>0</v>
      </c>
    </row>
    <row r="35" spans="1:15" s="64" customFormat="1" x14ac:dyDescent="0.2">
      <c r="A35" s="72"/>
      <c r="B35" s="73"/>
      <c r="C35" s="74"/>
      <c r="D35" s="54" t="s">
        <v>10</v>
      </c>
      <c r="E35" s="55">
        <f t="shared" si="5"/>
        <v>0</v>
      </c>
      <c r="F35" s="56">
        <f t="shared" si="4"/>
        <v>0</v>
      </c>
      <c r="G35" s="56">
        <f t="shared" si="4"/>
        <v>0</v>
      </c>
      <c r="H35" s="56">
        <f t="shared" si="6"/>
        <v>0</v>
      </c>
      <c r="I35" s="56">
        <f t="shared" si="6"/>
        <v>0</v>
      </c>
      <c r="J35" s="56">
        <f t="shared" si="6"/>
        <v>0</v>
      </c>
      <c r="K35" s="56">
        <f t="shared" si="6"/>
        <v>0</v>
      </c>
      <c r="L35" s="56">
        <f t="shared" ref="L35:O36" si="7">L11+L17</f>
        <v>0</v>
      </c>
      <c r="M35" s="56">
        <f t="shared" si="7"/>
        <v>0</v>
      </c>
      <c r="N35" s="56">
        <f t="shared" si="7"/>
        <v>0</v>
      </c>
      <c r="O35" s="56">
        <f t="shared" si="7"/>
        <v>0</v>
      </c>
    </row>
    <row r="36" spans="1:15" s="64" customFormat="1" x14ac:dyDescent="0.2">
      <c r="A36" s="72"/>
      <c r="B36" s="73"/>
      <c r="C36" s="74"/>
      <c r="D36" s="54" t="s">
        <v>13</v>
      </c>
      <c r="E36" s="55">
        <f>SUM(F36:O36)</f>
        <v>840.95900000000006</v>
      </c>
      <c r="F36" s="56">
        <f t="shared" ref="F36:K36" si="8">F12+F18</f>
        <v>242.47300000000001</v>
      </c>
      <c r="G36" s="56">
        <f t="shared" si="8"/>
        <v>470.85</v>
      </c>
      <c r="H36" s="56">
        <f t="shared" si="8"/>
        <v>51.341000000000001</v>
      </c>
      <c r="I36" s="56">
        <f t="shared" si="8"/>
        <v>51.341000000000001</v>
      </c>
      <c r="J36" s="56">
        <f t="shared" si="8"/>
        <v>24.954000000000001</v>
      </c>
      <c r="K36" s="56">
        <f t="shared" si="8"/>
        <v>0</v>
      </c>
      <c r="L36" s="56">
        <f t="shared" si="7"/>
        <v>0</v>
      </c>
      <c r="M36" s="56">
        <f t="shared" si="7"/>
        <v>0</v>
      </c>
      <c r="N36" s="56">
        <f t="shared" si="7"/>
        <v>0</v>
      </c>
      <c r="O36" s="56">
        <f t="shared" si="7"/>
        <v>0</v>
      </c>
    </row>
    <row r="37" spans="1:15" s="64" customFormat="1" x14ac:dyDescent="0.2">
      <c r="A37" s="77"/>
      <c r="B37" s="78"/>
      <c r="C37" s="79"/>
      <c r="D37" s="54" t="s">
        <v>11</v>
      </c>
      <c r="E37" s="55">
        <f>SUM(F37:O37)</f>
        <v>1810</v>
      </c>
      <c r="F37" s="56">
        <f>SUM(F13+F19)</f>
        <v>0</v>
      </c>
      <c r="G37" s="56">
        <f t="shared" ref="G37:O37" si="9">G13+G19</f>
        <v>250</v>
      </c>
      <c r="H37" s="56">
        <f t="shared" si="9"/>
        <v>210</v>
      </c>
      <c r="I37" s="56">
        <f t="shared" si="9"/>
        <v>150</v>
      </c>
      <c r="J37" s="56">
        <f t="shared" si="9"/>
        <v>200</v>
      </c>
      <c r="K37" s="56">
        <f t="shared" si="9"/>
        <v>200</v>
      </c>
      <c r="L37" s="56">
        <f t="shared" si="9"/>
        <v>200</v>
      </c>
      <c r="M37" s="56">
        <f t="shared" si="9"/>
        <v>200</v>
      </c>
      <c r="N37" s="56">
        <f t="shared" si="9"/>
        <v>200</v>
      </c>
      <c r="O37" s="56">
        <f t="shared" si="9"/>
        <v>200</v>
      </c>
    </row>
    <row r="38" spans="1:15" s="2" customFormat="1" x14ac:dyDescent="0.2">
      <c r="A38" s="48" t="s">
        <v>14</v>
      </c>
      <c r="B38" s="49"/>
      <c r="C38" s="50"/>
      <c r="D38" s="18"/>
      <c r="E38" s="14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 s="2" customFormat="1" x14ac:dyDescent="0.2">
      <c r="A39" s="28" t="s">
        <v>15</v>
      </c>
      <c r="B39" s="29"/>
      <c r="C39" s="30"/>
      <c r="D39" s="18" t="s">
        <v>0</v>
      </c>
      <c r="E39" s="12">
        <f t="shared" ref="E39:E48" si="10">SUM(F39:O39)</f>
        <v>0</v>
      </c>
      <c r="F39" s="19">
        <f t="shared" ref="F39:O39" si="11">SUM(F40:F44)</f>
        <v>0</v>
      </c>
      <c r="G39" s="19">
        <f t="shared" si="11"/>
        <v>0</v>
      </c>
      <c r="H39" s="19">
        <f t="shared" si="11"/>
        <v>0</v>
      </c>
      <c r="I39" s="19">
        <f t="shared" si="11"/>
        <v>0</v>
      </c>
      <c r="J39" s="19">
        <f t="shared" si="11"/>
        <v>0</v>
      </c>
      <c r="K39" s="19">
        <f t="shared" si="11"/>
        <v>0</v>
      </c>
      <c r="L39" s="19">
        <f t="shared" si="11"/>
        <v>0</v>
      </c>
      <c r="M39" s="19">
        <f t="shared" si="11"/>
        <v>0</v>
      </c>
      <c r="N39" s="19">
        <f t="shared" si="11"/>
        <v>0</v>
      </c>
      <c r="O39" s="19">
        <f t="shared" si="11"/>
        <v>0</v>
      </c>
    </row>
    <row r="40" spans="1:15" s="2" customFormat="1" x14ac:dyDescent="0.2">
      <c r="A40" s="31"/>
      <c r="B40" s="32"/>
      <c r="C40" s="33"/>
      <c r="D40" s="13" t="s">
        <v>17</v>
      </c>
      <c r="E40" s="14">
        <f t="shared" si="10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</row>
    <row r="41" spans="1:15" s="2" customFormat="1" x14ac:dyDescent="0.2">
      <c r="A41" s="31"/>
      <c r="B41" s="32"/>
      <c r="C41" s="33"/>
      <c r="D41" s="15" t="s">
        <v>9</v>
      </c>
      <c r="E41" s="14">
        <f t="shared" si="10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</row>
    <row r="42" spans="1:15" s="2" customFormat="1" x14ac:dyDescent="0.2">
      <c r="A42" s="31"/>
      <c r="B42" s="32"/>
      <c r="C42" s="33"/>
      <c r="D42" s="15" t="s">
        <v>10</v>
      </c>
      <c r="E42" s="14">
        <f t="shared" si="10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</row>
    <row r="43" spans="1:15" s="2" customFormat="1" x14ac:dyDescent="0.2">
      <c r="A43" s="31"/>
      <c r="B43" s="32"/>
      <c r="C43" s="33"/>
      <c r="D43" s="15" t="s">
        <v>13</v>
      </c>
      <c r="E43" s="14">
        <f t="shared" si="10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</row>
    <row r="44" spans="1:15" s="2" customFormat="1" x14ac:dyDescent="0.2">
      <c r="A44" s="34"/>
      <c r="B44" s="35"/>
      <c r="C44" s="36"/>
      <c r="D44" s="15" t="s">
        <v>11</v>
      </c>
      <c r="E44" s="14">
        <f t="shared" si="10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</row>
    <row r="45" spans="1:15" s="57" customFormat="1" x14ac:dyDescent="0.2">
      <c r="A45" s="51" t="s">
        <v>16</v>
      </c>
      <c r="B45" s="52"/>
      <c r="C45" s="53"/>
      <c r="D45" s="54" t="s">
        <v>0</v>
      </c>
      <c r="E45" s="55">
        <f>SUM(F45:O45)</f>
        <v>2650.9589999999998</v>
      </c>
      <c r="F45" s="56">
        <f>SUM(F46:F50)</f>
        <v>242.47300000000001</v>
      </c>
      <c r="G45" s="56">
        <f t="shared" ref="G45:O45" si="12">SUM(G46:G50)</f>
        <v>720.85</v>
      </c>
      <c r="H45" s="56">
        <f t="shared" si="12"/>
        <v>261.34100000000001</v>
      </c>
      <c r="I45" s="56">
        <f t="shared" si="12"/>
        <v>201.34100000000001</v>
      </c>
      <c r="J45" s="56">
        <f t="shared" si="12"/>
        <v>224.95400000000001</v>
      </c>
      <c r="K45" s="56">
        <f t="shared" si="12"/>
        <v>200</v>
      </c>
      <c r="L45" s="56">
        <f t="shared" si="12"/>
        <v>200</v>
      </c>
      <c r="M45" s="56">
        <f t="shared" si="12"/>
        <v>200</v>
      </c>
      <c r="N45" s="56">
        <f t="shared" si="12"/>
        <v>200</v>
      </c>
      <c r="O45" s="56">
        <f t="shared" si="12"/>
        <v>200</v>
      </c>
    </row>
    <row r="46" spans="1:15" s="64" customFormat="1" x14ac:dyDescent="0.2">
      <c r="A46" s="58"/>
      <c r="B46" s="59"/>
      <c r="C46" s="60"/>
      <c r="D46" s="61" t="s">
        <v>17</v>
      </c>
      <c r="E46" s="62">
        <f t="shared" si="10"/>
        <v>0</v>
      </c>
      <c r="F46" s="63">
        <f>F33</f>
        <v>0</v>
      </c>
      <c r="G46" s="63">
        <f t="shared" ref="G46:O46" si="13">G33</f>
        <v>0</v>
      </c>
      <c r="H46" s="63">
        <f t="shared" si="13"/>
        <v>0</v>
      </c>
      <c r="I46" s="63">
        <f t="shared" si="13"/>
        <v>0</v>
      </c>
      <c r="J46" s="63">
        <f t="shared" si="13"/>
        <v>0</v>
      </c>
      <c r="K46" s="63">
        <f t="shared" si="13"/>
        <v>0</v>
      </c>
      <c r="L46" s="63">
        <f t="shared" si="13"/>
        <v>0</v>
      </c>
      <c r="M46" s="63">
        <f t="shared" si="13"/>
        <v>0</v>
      </c>
      <c r="N46" s="63">
        <f t="shared" si="13"/>
        <v>0</v>
      </c>
      <c r="O46" s="63">
        <f t="shared" si="13"/>
        <v>0</v>
      </c>
    </row>
    <row r="47" spans="1:15" s="64" customFormat="1" x14ac:dyDescent="0.2">
      <c r="A47" s="58"/>
      <c r="B47" s="59"/>
      <c r="C47" s="60"/>
      <c r="D47" s="65" t="s">
        <v>9</v>
      </c>
      <c r="E47" s="62">
        <f t="shared" si="10"/>
        <v>0</v>
      </c>
      <c r="F47" s="63">
        <f t="shared" ref="F47:O47" si="14">F34</f>
        <v>0</v>
      </c>
      <c r="G47" s="63">
        <f t="shared" si="14"/>
        <v>0</v>
      </c>
      <c r="H47" s="63">
        <f t="shared" si="14"/>
        <v>0</v>
      </c>
      <c r="I47" s="63">
        <f t="shared" si="14"/>
        <v>0</v>
      </c>
      <c r="J47" s="63">
        <f t="shared" si="14"/>
        <v>0</v>
      </c>
      <c r="K47" s="63">
        <f t="shared" si="14"/>
        <v>0</v>
      </c>
      <c r="L47" s="63">
        <f t="shared" si="14"/>
        <v>0</v>
      </c>
      <c r="M47" s="63">
        <f t="shared" si="14"/>
        <v>0</v>
      </c>
      <c r="N47" s="63">
        <f t="shared" si="14"/>
        <v>0</v>
      </c>
      <c r="O47" s="63">
        <f t="shared" si="14"/>
        <v>0</v>
      </c>
    </row>
    <row r="48" spans="1:15" s="64" customFormat="1" x14ac:dyDescent="0.2">
      <c r="A48" s="58"/>
      <c r="B48" s="59"/>
      <c r="C48" s="60"/>
      <c r="D48" s="65" t="s">
        <v>10</v>
      </c>
      <c r="E48" s="62">
        <f t="shared" si="10"/>
        <v>0</v>
      </c>
      <c r="F48" s="63">
        <f t="shared" ref="F48:O48" si="15">F35</f>
        <v>0</v>
      </c>
      <c r="G48" s="63">
        <f t="shared" si="15"/>
        <v>0</v>
      </c>
      <c r="H48" s="63">
        <f t="shared" si="15"/>
        <v>0</v>
      </c>
      <c r="I48" s="63">
        <f t="shared" si="15"/>
        <v>0</v>
      </c>
      <c r="J48" s="63">
        <f t="shared" si="15"/>
        <v>0</v>
      </c>
      <c r="K48" s="63">
        <f t="shared" si="15"/>
        <v>0</v>
      </c>
      <c r="L48" s="63">
        <f t="shared" si="15"/>
        <v>0</v>
      </c>
      <c r="M48" s="63">
        <f t="shared" si="15"/>
        <v>0</v>
      </c>
      <c r="N48" s="63">
        <f t="shared" si="15"/>
        <v>0</v>
      </c>
      <c r="O48" s="63">
        <f t="shared" si="15"/>
        <v>0</v>
      </c>
    </row>
    <row r="49" spans="1:15" s="64" customFormat="1" x14ac:dyDescent="0.2">
      <c r="A49" s="58"/>
      <c r="B49" s="59"/>
      <c r="C49" s="60"/>
      <c r="D49" s="65" t="s">
        <v>13</v>
      </c>
      <c r="E49" s="62">
        <f>SUM(F49:O49)</f>
        <v>840.95900000000006</v>
      </c>
      <c r="F49" s="63">
        <f>F56+F62+F68</f>
        <v>242.47300000000001</v>
      </c>
      <c r="G49" s="63">
        <v>470.85</v>
      </c>
      <c r="H49" s="63">
        <f>H56+H62+H68</f>
        <v>51.341000000000008</v>
      </c>
      <c r="I49" s="63">
        <v>51.341000000000001</v>
      </c>
      <c r="J49" s="63">
        <f>J56+J62+J68</f>
        <v>24.954000000000001</v>
      </c>
      <c r="K49" s="63">
        <f t="shared" ref="K49:O49" si="16">K36</f>
        <v>0</v>
      </c>
      <c r="L49" s="63">
        <f t="shared" si="16"/>
        <v>0</v>
      </c>
      <c r="M49" s="63">
        <f t="shared" si="16"/>
        <v>0</v>
      </c>
      <c r="N49" s="63">
        <f t="shared" si="16"/>
        <v>0</v>
      </c>
      <c r="O49" s="63">
        <f t="shared" si="16"/>
        <v>0</v>
      </c>
    </row>
    <row r="50" spans="1:15" s="64" customFormat="1" x14ac:dyDescent="0.2">
      <c r="A50" s="66"/>
      <c r="B50" s="67"/>
      <c r="C50" s="68"/>
      <c r="D50" s="65" t="s">
        <v>11</v>
      </c>
      <c r="E50" s="62">
        <f>SUM(F50:O50)</f>
        <v>1810</v>
      </c>
      <c r="F50" s="63"/>
      <c r="G50" s="63">
        <v>250</v>
      </c>
      <c r="H50" s="63">
        <f>H57+H63+H69</f>
        <v>210</v>
      </c>
      <c r="I50" s="63">
        <f>I57</f>
        <v>150</v>
      </c>
      <c r="J50" s="63">
        <f t="shared" ref="J50:O50" si="17">J37</f>
        <v>200</v>
      </c>
      <c r="K50" s="63">
        <f t="shared" si="17"/>
        <v>200</v>
      </c>
      <c r="L50" s="63">
        <f t="shared" si="17"/>
        <v>200</v>
      </c>
      <c r="M50" s="63">
        <f t="shared" si="17"/>
        <v>200</v>
      </c>
      <c r="N50" s="63">
        <f t="shared" si="17"/>
        <v>200</v>
      </c>
      <c r="O50" s="63">
        <f t="shared" si="17"/>
        <v>200</v>
      </c>
    </row>
    <row r="51" spans="1:15" s="64" customFormat="1" x14ac:dyDescent="0.2">
      <c r="A51" s="69" t="s">
        <v>14</v>
      </c>
      <c r="B51" s="70"/>
      <c r="C51" s="71"/>
      <c r="D51" s="54"/>
      <c r="E51" s="62"/>
      <c r="F51" s="56"/>
      <c r="G51" s="56"/>
      <c r="H51" s="56"/>
      <c r="I51" s="56"/>
      <c r="J51" s="56"/>
      <c r="K51" s="56"/>
      <c r="L51" s="56"/>
      <c r="M51" s="56"/>
      <c r="N51" s="56"/>
      <c r="O51" s="56"/>
    </row>
    <row r="52" spans="1:15" s="2" customFormat="1" x14ac:dyDescent="0.2">
      <c r="A52" s="28" t="s">
        <v>32</v>
      </c>
      <c r="B52" s="29"/>
      <c r="C52" s="30"/>
      <c r="D52" s="18" t="s">
        <v>0</v>
      </c>
      <c r="E52" s="12">
        <f t="shared" ref="E52:E63" si="18">SUM(F52:O52)</f>
        <v>2534.0600000000004</v>
      </c>
      <c r="F52" s="19">
        <f t="shared" ref="F52:O52" si="19">SUM(F53:F57)</f>
        <v>178.99200000000002</v>
      </c>
      <c r="G52" s="19">
        <f t="shared" si="19"/>
        <v>720.85</v>
      </c>
      <c r="H52" s="19">
        <f t="shared" si="19"/>
        <v>234.63200000000001</v>
      </c>
      <c r="I52" s="19">
        <f t="shared" si="19"/>
        <v>174.63200000000001</v>
      </c>
      <c r="J52" s="19">
        <f t="shared" si="19"/>
        <v>224.95400000000001</v>
      </c>
      <c r="K52" s="19">
        <f t="shared" si="19"/>
        <v>200</v>
      </c>
      <c r="L52" s="19">
        <f t="shared" si="19"/>
        <v>200</v>
      </c>
      <c r="M52" s="19">
        <f t="shared" si="19"/>
        <v>200</v>
      </c>
      <c r="N52" s="19">
        <f t="shared" si="19"/>
        <v>200</v>
      </c>
      <c r="O52" s="19">
        <f t="shared" si="19"/>
        <v>200</v>
      </c>
    </row>
    <row r="53" spans="1:15" s="2" customFormat="1" x14ac:dyDescent="0.2">
      <c r="A53" s="31"/>
      <c r="B53" s="32"/>
      <c r="C53" s="33"/>
      <c r="D53" s="13" t="s">
        <v>17</v>
      </c>
      <c r="E53" s="14">
        <f t="shared" si="18"/>
        <v>0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s="2" customFormat="1" x14ac:dyDescent="0.2">
      <c r="A54" s="31"/>
      <c r="B54" s="32"/>
      <c r="C54" s="33"/>
      <c r="D54" s="15" t="s">
        <v>9</v>
      </c>
      <c r="E54" s="14">
        <f t="shared" si="18"/>
        <v>0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s="2" customFormat="1" x14ac:dyDescent="0.2">
      <c r="A55" s="31"/>
      <c r="B55" s="32"/>
      <c r="C55" s="33"/>
      <c r="D55" s="15" t="s">
        <v>10</v>
      </c>
      <c r="E55" s="14">
        <f t="shared" si="18"/>
        <v>0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s="2" customFormat="1" x14ac:dyDescent="0.2">
      <c r="A56" s="31"/>
      <c r="B56" s="32"/>
      <c r="C56" s="33"/>
      <c r="D56" s="15" t="s">
        <v>13</v>
      </c>
      <c r="E56" s="14">
        <f>SUM(F56:J56)</f>
        <v>724.06</v>
      </c>
      <c r="F56" s="16">
        <f>77.946+8.992-77.946+170</f>
        <v>178.99200000000002</v>
      </c>
      <c r="G56" s="16">
        <f>320.85+150</f>
        <v>470.85</v>
      </c>
      <c r="H56" s="16">
        <v>24.632000000000001</v>
      </c>
      <c r="I56" s="16">
        <v>24.632000000000001</v>
      </c>
      <c r="J56" s="16">
        <v>24.954000000000001</v>
      </c>
      <c r="K56" s="16"/>
      <c r="L56" s="16"/>
      <c r="M56" s="16"/>
      <c r="N56" s="16"/>
      <c r="O56" s="16"/>
    </row>
    <row r="57" spans="1:15" s="2" customFormat="1" x14ac:dyDescent="0.2">
      <c r="A57" s="34"/>
      <c r="B57" s="35"/>
      <c r="C57" s="36"/>
      <c r="D57" s="15" t="s">
        <v>11</v>
      </c>
      <c r="E57" s="14">
        <f>SUM(F57:O57)</f>
        <v>1810</v>
      </c>
      <c r="F57" s="16"/>
      <c r="G57" s="16">
        <v>250</v>
      </c>
      <c r="H57" s="16">
        <v>210</v>
      </c>
      <c r="I57" s="16">
        <v>150</v>
      </c>
      <c r="J57" s="16">
        <v>200</v>
      </c>
      <c r="K57" s="16">
        <v>200</v>
      </c>
      <c r="L57" s="16">
        <v>200</v>
      </c>
      <c r="M57" s="16">
        <v>200</v>
      </c>
      <c r="N57" s="16">
        <v>200</v>
      </c>
      <c r="O57" s="16">
        <v>200</v>
      </c>
    </row>
    <row r="58" spans="1:15" s="2" customFormat="1" x14ac:dyDescent="0.2">
      <c r="A58" s="28" t="s">
        <v>33</v>
      </c>
      <c r="B58" s="29"/>
      <c r="C58" s="30"/>
      <c r="D58" s="18" t="s">
        <v>0</v>
      </c>
      <c r="E58" s="12">
        <f t="shared" si="18"/>
        <v>86.927999999999997</v>
      </c>
      <c r="F58" s="19">
        <f t="shared" ref="F58:O58" si="20">SUM(F59:F63)</f>
        <v>52.404000000000003</v>
      </c>
      <c r="G58" s="19">
        <f t="shared" si="20"/>
        <v>0</v>
      </c>
      <c r="H58" s="19">
        <f t="shared" si="20"/>
        <v>17.262</v>
      </c>
      <c r="I58" s="19">
        <f t="shared" si="20"/>
        <v>17.262</v>
      </c>
      <c r="J58" s="19">
        <f t="shared" si="20"/>
        <v>0</v>
      </c>
      <c r="K58" s="19">
        <f t="shared" si="20"/>
        <v>0</v>
      </c>
      <c r="L58" s="19">
        <f t="shared" si="20"/>
        <v>0</v>
      </c>
      <c r="M58" s="19">
        <f t="shared" si="20"/>
        <v>0</v>
      </c>
      <c r="N58" s="19">
        <f t="shared" si="20"/>
        <v>0</v>
      </c>
      <c r="O58" s="19">
        <f t="shared" si="20"/>
        <v>0</v>
      </c>
    </row>
    <row r="59" spans="1:15" x14ac:dyDescent="0.25">
      <c r="A59" s="31"/>
      <c r="B59" s="32"/>
      <c r="C59" s="33"/>
      <c r="D59" s="13" t="s">
        <v>17</v>
      </c>
      <c r="E59" s="14">
        <f t="shared" si="18"/>
        <v>0</v>
      </c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x14ac:dyDescent="0.25">
      <c r="A60" s="31"/>
      <c r="B60" s="32"/>
      <c r="C60" s="33"/>
      <c r="D60" s="15" t="s">
        <v>9</v>
      </c>
      <c r="E60" s="14">
        <f t="shared" si="18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x14ac:dyDescent="0.25">
      <c r="A61" s="31"/>
      <c r="B61" s="32"/>
      <c r="C61" s="33"/>
      <c r="D61" s="15" t="s">
        <v>10</v>
      </c>
      <c r="E61" s="14">
        <f t="shared" si="18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x14ac:dyDescent="0.25">
      <c r="A62" s="31"/>
      <c r="B62" s="32"/>
      <c r="C62" s="33"/>
      <c r="D62" s="15" t="s">
        <v>13</v>
      </c>
      <c r="E62" s="14">
        <f t="shared" si="18"/>
        <v>86.927999999999997</v>
      </c>
      <c r="F62" s="16">
        <v>52.404000000000003</v>
      </c>
      <c r="G62" s="16"/>
      <c r="H62" s="16">
        <v>17.262</v>
      </c>
      <c r="I62" s="16">
        <v>17.262</v>
      </c>
      <c r="J62" s="16"/>
      <c r="K62" s="16"/>
      <c r="L62" s="16"/>
      <c r="M62" s="16"/>
      <c r="N62" s="16"/>
      <c r="O62" s="16"/>
    </row>
    <row r="63" spans="1:15" x14ac:dyDescent="0.25">
      <c r="A63" s="34"/>
      <c r="B63" s="35"/>
      <c r="C63" s="36"/>
      <c r="D63" s="15" t="s">
        <v>11</v>
      </c>
      <c r="E63" s="14">
        <f t="shared" si="18"/>
        <v>0</v>
      </c>
      <c r="F63" s="16">
        <v>0</v>
      </c>
      <c r="G63" s="16"/>
      <c r="H63" s="16"/>
      <c r="I63" s="16"/>
      <c r="J63" s="16"/>
      <c r="K63" s="16"/>
      <c r="L63" s="16"/>
      <c r="M63" s="16"/>
      <c r="N63" s="16"/>
      <c r="O63" s="16"/>
    </row>
    <row r="64" spans="1:15" x14ac:dyDescent="0.25">
      <c r="A64" s="28" t="s">
        <v>34</v>
      </c>
      <c r="B64" s="29"/>
      <c r="C64" s="30"/>
      <c r="D64" s="18" t="s">
        <v>0</v>
      </c>
      <c r="E64" s="12">
        <f>SUM(F64:O64)</f>
        <v>29.970999999999997</v>
      </c>
      <c r="F64" s="19">
        <f t="shared" ref="F64:O64" si="21">SUM(F65:F69)</f>
        <v>11.076999999999998</v>
      </c>
      <c r="G64" s="19">
        <f t="shared" si="21"/>
        <v>0</v>
      </c>
      <c r="H64" s="19">
        <f t="shared" si="21"/>
        <v>9.4469999999999992</v>
      </c>
      <c r="I64" s="19">
        <f t="shared" si="21"/>
        <v>9.4469999999999992</v>
      </c>
      <c r="J64" s="19">
        <f t="shared" si="21"/>
        <v>0</v>
      </c>
      <c r="K64" s="19">
        <f t="shared" si="21"/>
        <v>0</v>
      </c>
      <c r="L64" s="19">
        <f t="shared" si="21"/>
        <v>0</v>
      </c>
      <c r="M64" s="19"/>
      <c r="N64" s="19">
        <f t="shared" si="21"/>
        <v>0</v>
      </c>
      <c r="O64" s="19">
        <f t="shared" si="21"/>
        <v>0</v>
      </c>
    </row>
    <row r="65" spans="1:15" x14ac:dyDescent="0.25">
      <c r="A65" s="31"/>
      <c r="B65" s="32"/>
      <c r="C65" s="33"/>
      <c r="D65" s="13" t="s">
        <v>17</v>
      </c>
      <c r="E65" s="14">
        <f t="shared" ref="E65:E69" si="22">SUM(F65:O65)</f>
        <v>0</v>
      </c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x14ac:dyDescent="0.25">
      <c r="A66" s="31"/>
      <c r="B66" s="32"/>
      <c r="C66" s="33"/>
      <c r="D66" s="15" t="s">
        <v>9</v>
      </c>
      <c r="E66" s="14">
        <f t="shared" si="22"/>
        <v>0</v>
      </c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x14ac:dyDescent="0.25">
      <c r="A67" s="31"/>
      <c r="B67" s="32"/>
      <c r="C67" s="33"/>
      <c r="D67" s="15" t="s">
        <v>10</v>
      </c>
      <c r="E67" s="14">
        <f t="shared" si="22"/>
        <v>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1:15" x14ac:dyDescent="0.25">
      <c r="A68" s="31"/>
      <c r="B68" s="32"/>
      <c r="C68" s="33"/>
      <c r="D68" s="15" t="s">
        <v>13</v>
      </c>
      <c r="E68" s="14">
        <f t="shared" si="22"/>
        <v>29.970999999999997</v>
      </c>
      <c r="F68" s="16">
        <f>103.131-92.054</f>
        <v>11.076999999999998</v>
      </c>
      <c r="G68" s="16"/>
      <c r="H68" s="16">
        <v>9.4469999999999992</v>
      </c>
      <c r="I68" s="16">
        <v>9.4469999999999992</v>
      </c>
      <c r="J68" s="16"/>
      <c r="K68" s="16"/>
      <c r="L68" s="16"/>
      <c r="M68" s="16"/>
      <c r="N68" s="16"/>
      <c r="O68" s="16"/>
    </row>
    <row r="69" spans="1:15" x14ac:dyDescent="0.25">
      <c r="A69" s="34"/>
      <c r="B69" s="35"/>
      <c r="C69" s="36"/>
      <c r="D69" s="15" t="s">
        <v>11</v>
      </c>
      <c r="E69" s="14">
        <f t="shared" si="22"/>
        <v>0</v>
      </c>
      <c r="F69" s="16"/>
      <c r="G69" s="16"/>
      <c r="H69" s="16"/>
      <c r="I69" s="16"/>
      <c r="J69" s="16"/>
      <c r="K69" s="16"/>
      <c r="L69" s="16"/>
      <c r="M69" s="16"/>
      <c r="N69" s="16"/>
      <c r="O69" s="16"/>
    </row>
  </sheetData>
  <mergeCells count="27">
    <mergeCell ref="A58:C63"/>
    <mergeCell ref="A64:C69"/>
    <mergeCell ref="G1:O1"/>
    <mergeCell ref="C8:C13"/>
    <mergeCell ref="A8:A13"/>
    <mergeCell ref="B8:B13"/>
    <mergeCell ref="E5:O5"/>
    <mergeCell ref="A5:A6"/>
    <mergeCell ref="B5:B6"/>
    <mergeCell ref="C5:C6"/>
    <mergeCell ref="D5:D6"/>
    <mergeCell ref="A3:O3"/>
    <mergeCell ref="A51:C51"/>
    <mergeCell ref="A52:C57"/>
    <mergeCell ref="A32:C37"/>
    <mergeCell ref="A38:C38"/>
    <mergeCell ref="A39:C44"/>
    <mergeCell ref="B14:B19"/>
    <mergeCell ref="C14:C19"/>
    <mergeCell ref="A45:C50"/>
    <mergeCell ref="A14:A19"/>
    <mergeCell ref="A26:A31"/>
    <mergeCell ref="B26:B31"/>
    <mergeCell ref="C26:C31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Татьяна Александровна</cp:lastModifiedBy>
  <cp:lastPrinted>2022-02-03T10:39:36Z</cp:lastPrinted>
  <dcterms:created xsi:type="dcterms:W3CDTF">1996-10-08T23:32:33Z</dcterms:created>
  <dcterms:modified xsi:type="dcterms:W3CDTF">2022-02-03T13:02:40Z</dcterms:modified>
</cp:coreProperties>
</file>