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535" activeTab="6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2'!$A$6:$O$63</definedName>
    <definedName name="Print_Area" localSheetId="0">'Таблица 2'!$A$1:$L$63</definedName>
    <definedName name="Print_Titles" localSheetId="0">'Таблица 2'!$3:$6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2" l="1"/>
  <c r="E11" i="2" l="1"/>
  <c r="E8" i="2"/>
  <c r="E9" i="2"/>
  <c r="E10" i="2"/>
  <c r="F29" i="2" l="1"/>
  <c r="G29" i="2"/>
  <c r="H29" i="2"/>
  <c r="I29" i="2"/>
  <c r="J29" i="2"/>
  <c r="K29" i="2"/>
  <c r="L29" i="2"/>
  <c r="H30" i="2"/>
  <c r="I30" i="2"/>
  <c r="J30" i="2"/>
  <c r="K30" i="2"/>
  <c r="L30" i="2"/>
  <c r="E20" i="2"/>
  <c r="E26" i="2" s="1"/>
  <c r="E21" i="2"/>
  <c r="E27" i="2" s="1"/>
  <c r="E22" i="2"/>
  <c r="E23" i="2"/>
  <c r="E24" i="2"/>
  <c r="F28" i="2"/>
  <c r="G28" i="2"/>
  <c r="H28" i="2"/>
  <c r="I28" i="2"/>
  <c r="J28" i="2"/>
  <c r="K28" i="2"/>
  <c r="L28" i="2"/>
  <c r="F27" i="2"/>
  <c r="G27" i="2"/>
  <c r="H27" i="2"/>
  <c r="I27" i="2"/>
  <c r="J27" i="2"/>
  <c r="K27" i="2"/>
  <c r="L27" i="2"/>
  <c r="F26" i="2"/>
  <c r="G26" i="2"/>
  <c r="H26" i="2"/>
  <c r="I26" i="2"/>
  <c r="J26" i="2"/>
  <c r="K26" i="2"/>
  <c r="L26" i="2"/>
  <c r="H7" i="2"/>
  <c r="I7" i="2"/>
  <c r="J7" i="2"/>
  <c r="K7" i="2"/>
  <c r="L7" i="2"/>
  <c r="E16" i="2"/>
  <c r="E17" i="2"/>
  <c r="E29" i="2" s="1"/>
  <c r="E18" i="2"/>
  <c r="L13" i="2"/>
  <c r="K13" i="2"/>
  <c r="J13" i="2"/>
  <c r="I13" i="2"/>
  <c r="H13" i="2"/>
  <c r="G13" i="2"/>
  <c r="F13" i="2"/>
  <c r="E13" i="2" l="1"/>
  <c r="E28" i="2"/>
  <c r="E37" i="2"/>
  <c r="E36" i="2"/>
  <c r="E35" i="2"/>
  <c r="E34" i="2"/>
  <c r="E33" i="2"/>
  <c r="L32" i="2"/>
  <c r="K32" i="2"/>
  <c r="J32" i="2"/>
  <c r="I32" i="2"/>
  <c r="H32" i="2"/>
  <c r="G32" i="2"/>
  <c r="F32" i="2"/>
  <c r="E32" i="2" l="1"/>
  <c r="G12" i="2" l="1"/>
  <c r="G30" i="2" l="1"/>
  <c r="G7" i="2"/>
  <c r="F12" i="2"/>
  <c r="F7" i="2" l="1"/>
  <c r="F30" i="2"/>
  <c r="G43" i="2"/>
  <c r="F43" i="2"/>
  <c r="E50" i="2"/>
  <c r="E49" i="2"/>
  <c r="E48" i="2"/>
  <c r="E47" i="2"/>
  <c r="E46" i="2"/>
  <c r="E12" i="2"/>
  <c r="E30" i="2" s="1"/>
  <c r="F55" i="2" l="1"/>
  <c r="F62" i="2" s="1"/>
  <c r="F42" i="2"/>
  <c r="J45" i="2"/>
  <c r="K45" i="2"/>
  <c r="L45" i="2"/>
  <c r="J42" i="2"/>
  <c r="J19" i="2"/>
  <c r="J25" i="2" s="1"/>
  <c r="K19" i="2"/>
  <c r="K25" i="2" s="1"/>
  <c r="L19" i="2"/>
  <c r="L25" i="2" s="1"/>
  <c r="K56" i="2" l="1"/>
  <c r="K63" i="2" s="1"/>
  <c r="K43" i="2"/>
  <c r="L55" i="2"/>
  <c r="L62" i="2" s="1"/>
  <c r="L42" i="2"/>
  <c r="K54" i="2"/>
  <c r="K61" i="2" s="1"/>
  <c r="K41" i="2"/>
  <c r="L53" i="2"/>
  <c r="L60" i="2" s="1"/>
  <c r="L40" i="2"/>
  <c r="J53" i="2"/>
  <c r="J60" i="2" s="1"/>
  <c r="J40" i="2"/>
  <c r="L56" i="2"/>
  <c r="L63" i="2" s="1"/>
  <c r="L43" i="2"/>
  <c r="J56" i="2"/>
  <c r="J63" i="2" s="1"/>
  <c r="J43" i="2"/>
  <c r="K55" i="2"/>
  <c r="K62" i="2" s="1"/>
  <c r="K42" i="2"/>
  <c r="L54" i="2"/>
  <c r="L61" i="2" s="1"/>
  <c r="L41" i="2"/>
  <c r="J54" i="2"/>
  <c r="J61" i="2" s="1"/>
  <c r="J41" i="2"/>
  <c r="K53" i="2"/>
  <c r="K60" i="2" s="1"/>
  <c r="K40" i="2"/>
  <c r="J55" i="2"/>
  <c r="J62" i="2" s="1"/>
  <c r="J52" i="2" l="1"/>
  <c r="J59" i="2" s="1"/>
  <c r="J39" i="2"/>
  <c r="J38" i="2" s="1"/>
  <c r="K52" i="2"/>
  <c r="K39" i="2"/>
  <c r="K38" i="2" s="1"/>
  <c r="L52" i="2"/>
  <c r="L39" i="2"/>
  <c r="L38" i="2" s="1"/>
  <c r="G19" i="2"/>
  <c r="G25" i="2" s="1"/>
  <c r="J51" i="2" l="1"/>
  <c r="J58" i="2" s="1"/>
  <c r="K51" i="2"/>
  <c r="K58" i="2" s="1"/>
  <c r="K59" i="2"/>
  <c r="L51" i="2"/>
  <c r="L58" i="2" s="1"/>
  <c r="L59" i="2"/>
  <c r="E7" i="2"/>
  <c r="G45" i="2"/>
  <c r="H45" i="2"/>
  <c r="I45" i="2"/>
  <c r="F45" i="2"/>
  <c r="F39" i="2"/>
  <c r="H19" i="2"/>
  <c r="H25" i="2" s="1"/>
  <c r="I19" i="2"/>
  <c r="I25" i="2" s="1"/>
  <c r="F19" i="2"/>
  <c r="F25" i="2" s="1"/>
  <c r="E45" i="2" l="1"/>
  <c r="E19" i="2"/>
  <c r="E25" i="2" s="1"/>
  <c r="I52" i="2" l="1"/>
  <c r="I59" i="2" s="1"/>
  <c r="I39" i="2"/>
  <c r="H52" i="2"/>
  <c r="H59" i="2" s="1"/>
  <c r="H39" i="2"/>
  <c r="G52" i="2"/>
  <c r="G59" i="2" s="1"/>
  <c r="G39" i="2"/>
  <c r="F52" i="2"/>
  <c r="F59" i="2" s="1"/>
  <c r="E39" i="2" l="1"/>
  <c r="E52" i="2"/>
  <c r="E59" i="2" s="1"/>
  <c r="G55" i="2" l="1"/>
  <c r="G62" i="2" s="1"/>
  <c r="G42" i="2"/>
  <c r="F56" i="2" l="1"/>
  <c r="F63" i="2" s="1"/>
  <c r="G53" i="2" l="1"/>
  <c r="G60" i="2" s="1"/>
  <c r="G40" i="2"/>
  <c r="I54" i="2"/>
  <c r="I61" i="2" s="1"/>
  <c r="I41" i="2"/>
  <c r="I56" i="2"/>
  <c r="I63" i="2" s="1"/>
  <c r="I43" i="2"/>
  <c r="H54" i="2"/>
  <c r="H61" i="2" s="1"/>
  <c r="H41" i="2"/>
  <c r="F54" i="2"/>
  <c r="F61" i="2" s="1"/>
  <c r="F41" i="2"/>
  <c r="G56" i="2"/>
  <c r="G63" i="2" s="1"/>
  <c r="H53" i="2" l="1"/>
  <c r="H60" i="2" s="1"/>
  <c r="H40" i="2"/>
  <c r="F40" i="2"/>
  <c r="G54" i="2"/>
  <c r="G41" i="2"/>
  <c r="E41" i="2" s="1"/>
  <c r="H56" i="2"/>
  <c r="H43" i="2"/>
  <c r="E43" i="2" s="1"/>
  <c r="I53" i="2"/>
  <c r="I60" i="2" s="1"/>
  <c r="I40" i="2"/>
  <c r="I55" i="2"/>
  <c r="I42" i="2"/>
  <c r="F53" i="2"/>
  <c r="H42" i="2"/>
  <c r="G38" i="2" l="1"/>
  <c r="I51" i="2"/>
  <c r="I58" i="2" s="1"/>
  <c r="I62" i="2"/>
  <c r="E54" i="2"/>
  <c r="E61" i="2" s="1"/>
  <c r="G61" i="2"/>
  <c r="E53" i="2"/>
  <c r="E60" i="2" s="1"/>
  <c r="F60" i="2"/>
  <c r="E56" i="2"/>
  <c r="E63" i="2" s="1"/>
  <c r="H63" i="2"/>
  <c r="G51" i="2"/>
  <c r="G58" i="2" s="1"/>
  <c r="H38" i="2"/>
  <c r="E40" i="2"/>
  <c r="F38" i="2"/>
  <c r="E42" i="2"/>
  <c r="I38" i="2"/>
  <c r="F51" i="2"/>
  <c r="F58" i="2" s="1"/>
  <c r="H55" i="2"/>
  <c r="E55" i="2" l="1"/>
  <c r="E62" i="2" s="1"/>
  <c r="H62" i="2"/>
  <c r="E38" i="2"/>
  <c r="H51" i="2"/>
  <c r="E51" i="2" l="1"/>
  <c r="E58" i="2" s="1"/>
  <c r="H58" i="2"/>
</calcChain>
</file>

<file path=xl/sharedStrings.xml><?xml version="1.0" encoding="utf-8"?>
<sst xmlns="http://schemas.openxmlformats.org/spreadsheetml/2006/main" count="163" uniqueCount="100">
  <si>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</si>
  <si>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</si>
  <si>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</si>
  <si>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</si>
  <si>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</si>
  <si>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</si>
  <si>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</si>
  <si>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</si>
  <si>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</si>
  <si>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</si>
  <si>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</si>
  <si>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</si>
  <si>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</si>
  <si>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</si>
  <si>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</si>
  <si>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</si>
  <si>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</si>
  <si>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</si>
  <si>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2025-2030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</si>
  <si>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</si>
  <si>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</si>
  <si>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</si>
  <si>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</si>
  <si>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</si>
  <si>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</si>
  <si>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</si>
  <si>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</si>
  <si>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</si>
  <si>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</si>
  <si>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</si>
  <si>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</si>
  <si>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</si>
  <si>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</si>
  <si>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</si>
  <si>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>реализуемых объектов на 2022 год и плановый период 2023-2024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</si>
  <si>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</si>
  <si>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</si>
  <si>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</si>
  <si>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</si>
  <si>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</si>
  <si>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Осток стоимости на 01.01.2022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</si>
  <si>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</si>
  <si>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</si>
  <si>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</si>
  <si>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</si>
  <si>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</si>
  <si>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</si>
  <si>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</si>
  <si>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</si>
  <si>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</si>
  <si>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</si>
  <si>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</si>
  <si>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</si>
  <si>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</si>
  <si>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</si>
  <si>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</si>
  <si>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</si>
  <si>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</si>
  <si>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</si>
  <si>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</si>
  <si>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</si>
  <si>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</si>
  <si>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</si>
  <si>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</si>
  <si>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</si>
  <si>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</si>
  <si>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</si>
  <si>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</si>
  <si>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</si>
  <si>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</si>
  <si>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</si>
  <si>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</si>
  <si>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</si>
  <si>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</si>
  <si>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</si>
  <si>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</si>
  <si>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</si>
  <si>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2021 г.</t>
  </si>
  <si>
    <t>2022 г.</t>
  </si>
  <si>
    <t>2023 г.</t>
  </si>
  <si>
    <t>2024 г.</t>
  </si>
  <si>
    <t>Наименование показателя</t>
  </si>
  <si>
    <t>2025 г.</t>
  </si>
  <si>
    <t>2026 г.</t>
  </si>
  <si>
    <t>2027-2030 гг.</t>
  </si>
  <si>
    <t xml:space="preserve">Основное мероприятие "Мероприятие по обеспечению пожарной безопасности на территории городского поселения Пойковский" (показатель 1,2,4)
</t>
  </si>
  <si>
    <t>3</t>
  </si>
  <si>
    <t>Основное мероприятие "Снижение рсков и смягчение последствий чрезвычайных ситуаций природного и ткехногенного зарактера"
(показатель 3)</t>
  </si>
  <si>
    <t>Задача 1: "Создание условий для укрепления пожарной и антитеррористической безопасности на территории городского поселения Пойковский, защиты жизни, здоровья и имущества граждан и юридических лиц от пожаров"</t>
  </si>
  <si>
    <t>Цель : "Обеспечение пожарной и антитеррористической безопасности, защита населения и территории 
городского поселения Пойковский от угроз природного и техногенного характера"</t>
  </si>
  <si>
    <t>Мероприятия по обеспечению пожарной безопасности на территоири городского поселения Пойковский</t>
  </si>
  <si>
    <t>Снижение рисков и смягчение последствий чрезвысайных ситуаций пнриродного и техногенного характерна</t>
  </si>
  <si>
    <t>Основное мероприятие "Обеспечение комплексной безопасности"
(показатель 4)</t>
  </si>
  <si>
    <t>Задача 2: "Разработка и реализация комплекса мер защиты населения от чрезвычайных ситуаций природного и технегенного характера"
Задача 3: "Создание условий для укрепления пожарной и антитеррористической безопасности на территории городского поселения Пойковский, защиты жизни, здоровья и имущества граждан и юридических лиц от пожаров"</t>
  </si>
  <si>
    <t xml:space="preserve">1. Ремонт и обслуживание пожарных гидрантов;
2. Содержание и обслуживание охранно-пожарной сигнализации в здании Администрации, Центре молодежных инициатив;
3. Приобретение информационного материала;
4. Проверка пожарных шкафов в здании Администрации;
5. Приобретение и содержание сим-карт для АДПИ с GSM-модулем   </t>
  </si>
  <si>
    <t xml:space="preserve">1. Техническое содержание сил и средств гражданской обороны;
2. Обеспчение деятельности добровольной пожарной охраны;
</t>
  </si>
  <si>
    <t>3.</t>
  </si>
  <si>
    <t xml:space="preserve">Обеспечение комплексной безопасности </t>
  </si>
  <si>
    <t xml:space="preserve">1. Приобретение информационного материала;
2. Содержание и обслуживание инженерно-технических средств безопасности.
</t>
  </si>
  <si>
    <t>бюджет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</si>
</sst>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47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0" xfId="0" applyNumberFormat="1" applyFont="1" applyAlignment="1">
      <alignment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5" fontId="5" fillId="0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6" fontId="5" fillId="2" borderId="1" xfId="0" applyNumberFormat="1" applyFont="1" applyFill="1" applyBorder="1" applyAlignment="1">
      <alignment vertical="top"/>
    </xf>
    <xf numFmtId="49" fontId="13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top" wrapText="1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4" xfId="0" applyNumberFormat="1" applyFont="1" applyFill="1" applyBorder="1" applyAlignment="1">
      <alignment horizontal="left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view="pageBreakPreview" zoomScale="70" zoomScaleNormal="70" zoomScaleSheetLayoutView="70" workbookViewId="0">
      <pane ySplit="6" topLeftCell="A42" activePane="bottomLeft" state="frozen"/>
      <selection pane="bottomLeft" sqref="A1:L63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2" width="24.42578125" style="4" customWidth="1"/>
    <col min="13" max="13" width="28.28515625" style="3" customWidth="1"/>
    <col min="14" max="16384" width="9.140625" style="3"/>
  </cols>
  <sheetData>
    <row r="1" spans="1:12" x14ac:dyDescent="0.25">
      <c r="A1" s="112" t="s">
        <v>19</v>
      </c>
      <c r="B1" s="113"/>
      <c r="C1" s="113"/>
      <c r="D1" s="113"/>
      <c r="E1" s="113"/>
      <c r="F1" s="113"/>
      <c r="G1" s="113"/>
      <c r="H1" s="113"/>
      <c r="I1" s="113"/>
      <c r="J1" s="10"/>
      <c r="K1" s="10"/>
      <c r="L1" s="10"/>
    </row>
    <row r="2" spans="1:12" x14ac:dyDescent="0.25">
      <c r="A2" s="12"/>
      <c r="B2" s="13"/>
      <c r="C2" s="13"/>
      <c r="D2" s="11"/>
      <c r="E2" s="11"/>
      <c r="F2" s="14"/>
      <c r="G2" s="14"/>
      <c r="H2" s="14"/>
      <c r="I2" s="11"/>
      <c r="J2" s="10"/>
      <c r="K2" s="10"/>
      <c r="L2" s="10"/>
    </row>
    <row r="3" spans="1:12" ht="15" customHeight="1" x14ac:dyDescent="0.25">
      <c r="A3" s="114" t="s">
        <v>16</v>
      </c>
      <c r="B3" s="114" t="s">
        <v>17</v>
      </c>
      <c r="C3" s="114" t="s">
        <v>1</v>
      </c>
      <c r="D3" s="114" t="s">
        <v>7</v>
      </c>
      <c r="E3" s="130" t="s">
        <v>8</v>
      </c>
      <c r="F3" s="131"/>
      <c r="G3" s="131"/>
      <c r="H3" s="131"/>
      <c r="I3" s="131"/>
      <c r="J3" s="131"/>
      <c r="K3" s="131"/>
      <c r="L3" s="131"/>
    </row>
    <row r="4" spans="1:12" x14ac:dyDescent="0.25">
      <c r="A4" s="115"/>
      <c r="B4" s="117"/>
      <c r="C4" s="115"/>
      <c r="D4" s="115"/>
      <c r="E4" s="98" t="s">
        <v>2</v>
      </c>
      <c r="F4" s="119" t="s">
        <v>3</v>
      </c>
      <c r="G4" s="119"/>
      <c r="H4" s="119"/>
      <c r="I4" s="119"/>
      <c r="J4" s="29"/>
      <c r="K4" s="29"/>
      <c r="L4" s="29"/>
    </row>
    <row r="5" spans="1:12" ht="82.5" customHeight="1" x14ac:dyDescent="0.25">
      <c r="A5" s="116"/>
      <c r="B5" s="118"/>
      <c r="C5" s="116"/>
      <c r="D5" s="116"/>
      <c r="E5" s="98"/>
      <c r="F5" s="30">
        <v>2019</v>
      </c>
      <c r="G5" s="30">
        <v>2020</v>
      </c>
      <c r="H5" s="30">
        <v>2021</v>
      </c>
      <c r="I5" s="30">
        <v>2022</v>
      </c>
      <c r="J5" s="30">
        <v>2023</v>
      </c>
      <c r="K5" s="30">
        <v>2024</v>
      </c>
      <c r="L5" s="30" t="s">
        <v>18</v>
      </c>
    </row>
    <row r="6" spans="1:12" s="1" customFormat="1" x14ac:dyDescent="0.25">
      <c r="A6" s="16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16">
        <v>11</v>
      </c>
      <c r="L6" s="16">
        <v>12</v>
      </c>
    </row>
    <row r="7" spans="1:12" x14ac:dyDescent="0.25">
      <c r="A7" s="96" t="s">
        <v>11</v>
      </c>
      <c r="B7" s="93" t="s">
        <v>85</v>
      </c>
      <c r="C7" s="99" t="s">
        <v>14</v>
      </c>
      <c r="D7" s="17" t="s">
        <v>2</v>
      </c>
      <c r="E7" s="18">
        <f t="shared" ref="E7:E24" si="0">SUM(F7:L7)</f>
        <v>5439.4990699999998</v>
      </c>
      <c r="F7" s="18">
        <f>SUM(F8:F12)</f>
        <v>904.44009000000005</v>
      </c>
      <c r="G7" s="18">
        <f t="shared" ref="G7:L7" si="1">SUM(G8:G12)</f>
        <v>323.86907000000002</v>
      </c>
      <c r="H7" s="18">
        <f t="shared" si="1"/>
        <v>356.08857</v>
      </c>
      <c r="I7" s="18">
        <f t="shared" si="1"/>
        <v>525.10133999999994</v>
      </c>
      <c r="J7" s="18">
        <f t="shared" si="1"/>
        <v>395</v>
      </c>
      <c r="K7" s="18">
        <f t="shared" si="1"/>
        <v>235</v>
      </c>
      <c r="L7" s="18">
        <f t="shared" si="1"/>
        <v>2700</v>
      </c>
    </row>
    <row r="8" spans="1:12" ht="21" customHeight="1" x14ac:dyDescent="0.25">
      <c r="A8" s="97"/>
      <c r="B8" s="94"/>
      <c r="C8" s="99"/>
      <c r="D8" s="19" t="s">
        <v>13</v>
      </c>
      <c r="E8" s="86">
        <f t="shared" si="0"/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</row>
    <row r="9" spans="1:12" ht="21" customHeight="1" x14ac:dyDescent="0.25">
      <c r="A9" s="97"/>
      <c r="B9" s="94"/>
      <c r="C9" s="99"/>
      <c r="D9" s="19" t="s">
        <v>9</v>
      </c>
      <c r="E9" s="86">
        <f t="shared" si="0"/>
        <v>0</v>
      </c>
      <c r="F9" s="21"/>
      <c r="G9" s="21"/>
      <c r="H9" s="21"/>
      <c r="I9" s="21"/>
      <c r="J9" s="21"/>
      <c r="K9" s="21"/>
      <c r="L9" s="21"/>
    </row>
    <row r="10" spans="1:12" ht="21" customHeight="1" x14ac:dyDescent="0.25">
      <c r="A10" s="97"/>
      <c r="B10" s="94"/>
      <c r="C10" s="99"/>
      <c r="D10" s="19" t="s">
        <v>12</v>
      </c>
      <c r="E10" s="86">
        <f t="shared" si="0"/>
        <v>202.33663000000001</v>
      </c>
      <c r="F10" s="20">
        <v>202.33663000000001</v>
      </c>
      <c r="G10" s="21"/>
      <c r="H10" s="21"/>
      <c r="I10" s="21"/>
      <c r="J10" s="21"/>
      <c r="K10" s="21"/>
      <c r="L10" s="21"/>
    </row>
    <row r="11" spans="1:12" ht="41.25" customHeight="1" x14ac:dyDescent="0.25">
      <c r="A11" s="97"/>
      <c r="B11" s="94"/>
      <c r="C11" s="99"/>
      <c r="D11" s="19" t="s">
        <v>99</v>
      </c>
      <c r="E11" s="86">
        <f>SUM(F11:L11)</f>
        <v>4917.1624400000001</v>
      </c>
      <c r="F11" s="21">
        <v>702.10346000000004</v>
      </c>
      <c r="G11" s="21">
        <v>323.86907000000002</v>
      </c>
      <c r="H11" s="21">
        <v>356.08857</v>
      </c>
      <c r="I11" s="21">
        <f>225+140.10134</f>
        <v>365.10133999999999</v>
      </c>
      <c r="J11" s="21">
        <v>235</v>
      </c>
      <c r="K11" s="21">
        <v>235</v>
      </c>
      <c r="L11" s="21">
        <v>2700</v>
      </c>
    </row>
    <row r="12" spans="1:12" ht="26.25" customHeight="1" x14ac:dyDescent="0.25">
      <c r="A12" s="97"/>
      <c r="B12" s="94"/>
      <c r="C12" s="99"/>
      <c r="D12" s="19" t="s">
        <v>6</v>
      </c>
      <c r="E12" s="20">
        <f t="shared" si="0"/>
        <v>320</v>
      </c>
      <c r="F12" s="21">
        <f>2465-2465</f>
        <v>0</v>
      </c>
      <c r="G12" s="21">
        <f>11127.802-11127.802</f>
        <v>0</v>
      </c>
      <c r="H12" s="21">
        <v>0</v>
      </c>
      <c r="I12" s="21">
        <v>160</v>
      </c>
      <c r="J12" s="21">
        <v>160</v>
      </c>
      <c r="K12" s="21">
        <v>0</v>
      </c>
      <c r="L12" s="21">
        <v>0</v>
      </c>
    </row>
    <row r="13" spans="1:12" ht="26.25" customHeight="1" x14ac:dyDescent="0.25">
      <c r="A13" s="96" t="s">
        <v>10</v>
      </c>
      <c r="B13" s="93" t="s">
        <v>87</v>
      </c>
      <c r="C13" s="93" t="s">
        <v>14</v>
      </c>
      <c r="D13" s="17" t="s">
        <v>2</v>
      </c>
      <c r="E13" s="18">
        <f t="shared" ref="E13" si="2">SUM(F13:L13)</f>
        <v>14666.330410000002</v>
      </c>
      <c r="F13" s="18">
        <f>SUM(F14:F18)</f>
        <v>127.29073</v>
      </c>
      <c r="G13" s="18">
        <f>SUM(G14:G18)</f>
        <v>8555.6274700000013</v>
      </c>
      <c r="H13" s="18">
        <f t="shared" ref="H13:L13" si="3">SUM(H14:H18)</f>
        <v>2133.41221</v>
      </c>
      <c r="I13" s="18">
        <f t="shared" si="3"/>
        <v>250</v>
      </c>
      <c r="J13" s="18">
        <f t="shared" si="3"/>
        <v>250</v>
      </c>
      <c r="K13" s="18">
        <f t="shared" si="3"/>
        <v>50</v>
      </c>
      <c r="L13" s="18">
        <f t="shared" si="3"/>
        <v>3300</v>
      </c>
    </row>
    <row r="14" spans="1:12" ht="26.25" customHeight="1" x14ac:dyDescent="0.25">
      <c r="A14" s="97"/>
      <c r="B14" s="94"/>
      <c r="C14" s="94"/>
      <c r="D14" s="19" t="s">
        <v>13</v>
      </c>
      <c r="E14" s="20"/>
      <c r="F14" s="20"/>
      <c r="G14" s="21"/>
      <c r="H14" s="21"/>
      <c r="I14" s="21"/>
      <c r="J14" s="21"/>
      <c r="K14" s="21"/>
      <c r="L14" s="21"/>
    </row>
    <row r="15" spans="1:12" ht="26.25" customHeight="1" x14ac:dyDescent="0.25">
      <c r="A15" s="97"/>
      <c r="B15" s="94"/>
      <c r="C15" s="94"/>
      <c r="D15" s="19" t="s">
        <v>9</v>
      </c>
      <c r="E15" s="20"/>
      <c r="F15" s="20"/>
      <c r="G15" s="21"/>
      <c r="H15" s="21"/>
      <c r="I15" s="21"/>
      <c r="J15" s="21"/>
      <c r="K15" s="21"/>
      <c r="L15" s="21"/>
    </row>
    <row r="16" spans="1:12" ht="26.25" customHeight="1" x14ac:dyDescent="0.25">
      <c r="A16" s="97"/>
      <c r="B16" s="94"/>
      <c r="C16" s="94"/>
      <c r="D16" s="19" t="s">
        <v>12</v>
      </c>
      <c r="E16" s="20">
        <f>SUM(F16:L16)</f>
        <v>10324.416570000001</v>
      </c>
      <c r="F16" s="21"/>
      <c r="G16" s="21">
        <v>8383.0665700000009</v>
      </c>
      <c r="H16" s="21">
        <v>1941.35</v>
      </c>
      <c r="I16" s="21"/>
      <c r="J16" s="21"/>
      <c r="K16" s="21"/>
      <c r="L16" s="21"/>
    </row>
    <row r="17" spans="1:15" ht="26.25" customHeight="1" x14ac:dyDescent="0.25">
      <c r="A17" s="97"/>
      <c r="B17" s="94"/>
      <c r="C17" s="94"/>
      <c r="D17" s="19" t="s">
        <v>99</v>
      </c>
      <c r="E17" s="20">
        <f>SUM(F17:L17)</f>
        <v>3941.9138400000002</v>
      </c>
      <c r="F17" s="21">
        <v>127.29073</v>
      </c>
      <c r="G17" s="21">
        <v>172.5609</v>
      </c>
      <c r="H17" s="21">
        <v>192.06220999999999</v>
      </c>
      <c r="I17" s="21">
        <v>50</v>
      </c>
      <c r="J17" s="15">
        <v>50</v>
      </c>
      <c r="K17" s="15">
        <v>50</v>
      </c>
      <c r="L17" s="15">
        <v>3300</v>
      </c>
    </row>
    <row r="18" spans="1:15" ht="26.25" customHeight="1" x14ac:dyDescent="0.25">
      <c r="A18" s="97"/>
      <c r="B18" s="94"/>
      <c r="C18" s="95"/>
      <c r="D18" s="19" t="s">
        <v>6</v>
      </c>
      <c r="E18" s="20">
        <f t="shared" ref="E18" si="4">SUM(F18:L18)</f>
        <v>400</v>
      </c>
      <c r="F18" s="21">
        <v>0</v>
      </c>
      <c r="G18" s="21">
        <v>0</v>
      </c>
      <c r="H18" s="21">
        <v>0</v>
      </c>
      <c r="I18" s="21">
        <v>200</v>
      </c>
      <c r="J18" s="21">
        <v>200</v>
      </c>
      <c r="K18" s="21">
        <v>0</v>
      </c>
      <c r="L18" s="21">
        <v>0</v>
      </c>
    </row>
    <row r="19" spans="1:15" ht="24" customHeight="1" x14ac:dyDescent="0.25">
      <c r="A19" s="96" t="s">
        <v>86</v>
      </c>
      <c r="B19" s="93" t="s">
        <v>92</v>
      </c>
      <c r="C19" s="93" t="s">
        <v>14</v>
      </c>
      <c r="D19" s="17" t="s">
        <v>2</v>
      </c>
      <c r="E19" s="18">
        <f t="shared" si="0"/>
        <v>215.65174000000002</v>
      </c>
      <c r="F19" s="18">
        <f>SUM(F20:F24)</f>
        <v>142.14488</v>
      </c>
      <c r="G19" s="18">
        <f>SUM(G20:G24)</f>
        <v>73.506860000000003</v>
      </c>
      <c r="H19" s="18">
        <f t="shared" ref="H19:L19" si="5">SUM(H20:H24)</f>
        <v>0</v>
      </c>
      <c r="I19" s="18">
        <f t="shared" si="5"/>
        <v>0</v>
      </c>
      <c r="J19" s="18">
        <f t="shared" si="5"/>
        <v>0</v>
      </c>
      <c r="K19" s="18">
        <f t="shared" si="5"/>
        <v>0</v>
      </c>
      <c r="L19" s="18">
        <f t="shared" si="5"/>
        <v>0</v>
      </c>
    </row>
    <row r="20" spans="1:15" ht="24" customHeight="1" x14ac:dyDescent="0.25">
      <c r="A20" s="97"/>
      <c r="B20" s="94"/>
      <c r="C20" s="94"/>
      <c r="D20" s="19" t="s">
        <v>13</v>
      </c>
      <c r="E20" s="86">
        <f t="shared" si="0"/>
        <v>0</v>
      </c>
      <c r="F20" s="20"/>
      <c r="G20" s="21"/>
      <c r="H20" s="21"/>
      <c r="I20" s="21"/>
      <c r="J20" s="21"/>
      <c r="K20" s="21"/>
      <c r="L20" s="21"/>
    </row>
    <row r="21" spans="1:15" ht="36" customHeight="1" x14ac:dyDescent="0.25">
      <c r="A21" s="97"/>
      <c r="B21" s="94"/>
      <c r="C21" s="94"/>
      <c r="D21" s="19" t="s">
        <v>9</v>
      </c>
      <c r="E21" s="86">
        <f t="shared" si="0"/>
        <v>0</v>
      </c>
      <c r="F21" s="20"/>
      <c r="G21" s="21"/>
      <c r="H21" s="21"/>
      <c r="I21" s="21"/>
      <c r="J21" s="21"/>
      <c r="K21" s="21"/>
      <c r="L21" s="21"/>
    </row>
    <row r="22" spans="1:15" ht="24" customHeight="1" x14ac:dyDescent="0.25">
      <c r="A22" s="97"/>
      <c r="B22" s="94"/>
      <c r="C22" s="94"/>
      <c r="D22" s="19" t="s">
        <v>12</v>
      </c>
      <c r="E22" s="86">
        <f t="shared" si="0"/>
        <v>0</v>
      </c>
      <c r="F22" s="21"/>
      <c r="G22" s="21"/>
      <c r="H22" s="21"/>
      <c r="I22" s="21"/>
      <c r="J22" s="21"/>
      <c r="K22" s="21"/>
      <c r="L22" s="21"/>
    </row>
    <row r="23" spans="1:15" ht="39" customHeight="1" x14ac:dyDescent="0.25">
      <c r="A23" s="97"/>
      <c r="B23" s="94"/>
      <c r="C23" s="94"/>
      <c r="D23" s="19" t="s">
        <v>99</v>
      </c>
      <c r="E23" s="86">
        <f t="shared" si="0"/>
        <v>215.65174000000002</v>
      </c>
      <c r="F23" s="21">
        <v>142.14488</v>
      </c>
      <c r="G23" s="21">
        <v>73.506860000000003</v>
      </c>
      <c r="H23" s="21"/>
      <c r="I23" s="21"/>
      <c r="J23" s="15"/>
      <c r="K23" s="15"/>
      <c r="L23" s="15"/>
    </row>
    <row r="24" spans="1:15" ht="24" customHeight="1" x14ac:dyDescent="0.25">
      <c r="A24" s="97"/>
      <c r="B24" s="94"/>
      <c r="C24" s="95"/>
      <c r="D24" s="19" t="s">
        <v>6</v>
      </c>
      <c r="E24" s="86">
        <f t="shared" si="0"/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</row>
    <row r="25" spans="1:15" s="5" customFormat="1" x14ac:dyDescent="0.25">
      <c r="A25" s="121" t="s">
        <v>4</v>
      </c>
      <c r="B25" s="122"/>
      <c r="C25" s="123"/>
      <c r="D25" s="17" t="s">
        <v>2</v>
      </c>
      <c r="E25" s="23">
        <f t="shared" ref="E25:E30" si="6">SUM(E7)+E13+E19</f>
        <v>20321.481220000001</v>
      </c>
      <c r="F25" s="23">
        <f t="shared" ref="F25:L25" si="7">SUM(F7)+F13+F19</f>
        <v>1173.8757000000001</v>
      </c>
      <c r="G25" s="23">
        <f t="shared" si="7"/>
        <v>8953.0034000000014</v>
      </c>
      <c r="H25" s="23">
        <f t="shared" si="7"/>
        <v>2489.5007799999998</v>
      </c>
      <c r="I25" s="23">
        <f t="shared" si="7"/>
        <v>775.10133999999994</v>
      </c>
      <c r="J25" s="23">
        <f t="shared" si="7"/>
        <v>645</v>
      </c>
      <c r="K25" s="23">
        <f t="shared" si="7"/>
        <v>285</v>
      </c>
      <c r="L25" s="23">
        <f t="shared" si="7"/>
        <v>6000</v>
      </c>
      <c r="M25" s="8"/>
      <c r="N25" s="6"/>
      <c r="O25" s="6"/>
    </row>
    <row r="26" spans="1:15" s="5" customFormat="1" x14ac:dyDescent="0.25">
      <c r="A26" s="124"/>
      <c r="B26" s="125"/>
      <c r="C26" s="126"/>
      <c r="D26" s="22" t="s">
        <v>13</v>
      </c>
      <c r="E26" s="25">
        <f t="shared" si="6"/>
        <v>0</v>
      </c>
      <c r="F26" s="25">
        <f t="shared" ref="F26:L26" si="8">SUM(F8)+F14+F20</f>
        <v>0</v>
      </c>
      <c r="G26" s="25">
        <f t="shared" si="8"/>
        <v>0</v>
      </c>
      <c r="H26" s="25">
        <f t="shared" si="8"/>
        <v>0</v>
      </c>
      <c r="I26" s="25">
        <f t="shared" si="8"/>
        <v>0</v>
      </c>
      <c r="J26" s="25">
        <f t="shared" si="8"/>
        <v>0</v>
      </c>
      <c r="K26" s="25">
        <f t="shared" si="8"/>
        <v>0</v>
      </c>
      <c r="L26" s="25">
        <f t="shared" si="8"/>
        <v>0</v>
      </c>
      <c r="M26" s="8"/>
      <c r="N26" s="6"/>
      <c r="O26" s="6"/>
    </row>
    <row r="27" spans="1:15" s="5" customFormat="1" x14ac:dyDescent="0.25">
      <c r="A27" s="124"/>
      <c r="B27" s="125"/>
      <c r="C27" s="126"/>
      <c r="D27" s="22" t="s">
        <v>9</v>
      </c>
      <c r="E27" s="25">
        <f t="shared" si="6"/>
        <v>0</v>
      </c>
      <c r="F27" s="25">
        <f t="shared" ref="F27:L27" si="9">SUM(F9)+F15+F21</f>
        <v>0</v>
      </c>
      <c r="G27" s="25">
        <f t="shared" si="9"/>
        <v>0</v>
      </c>
      <c r="H27" s="25">
        <f t="shared" si="9"/>
        <v>0</v>
      </c>
      <c r="I27" s="25">
        <f t="shared" si="9"/>
        <v>0</v>
      </c>
      <c r="J27" s="25">
        <f t="shared" si="9"/>
        <v>0</v>
      </c>
      <c r="K27" s="25">
        <f t="shared" si="9"/>
        <v>0</v>
      </c>
      <c r="L27" s="25">
        <f t="shared" si="9"/>
        <v>0</v>
      </c>
      <c r="M27" s="8"/>
    </row>
    <row r="28" spans="1:15" s="5" customFormat="1" x14ac:dyDescent="0.25">
      <c r="A28" s="124"/>
      <c r="B28" s="125"/>
      <c r="C28" s="126"/>
      <c r="D28" s="22" t="s">
        <v>12</v>
      </c>
      <c r="E28" s="25">
        <f t="shared" si="6"/>
        <v>10526.753200000001</v>
      </c>
      <c r="F28" s="25">
        <f t="shared" ref="F28:L28" si="10">SUM(F10)+F16+F22</f>
        <v>202.33663000000001</v>
      </c>
      <c r="G28" s="25">
        <f t="shared" si="10"/>
        <v>8383.0665700000009</v>
      </c>
      <c r="H28" s="25">
        <f t="shared" si="10"/>
        <v>1941.35</v>
      </c>
      <c r="I28" s="25">
        <f t="shared" si="10"/>
        <v>0</v>
      </c>
      <c r="J28" s="25">
        <f t="shared" si="10"/>
        <v>0</v>
      </c>
      <c r="K28" s="25">
        <f t="shared" si="10"/>
        <v>0</v>
      </c>
      <c r="L28" s="25">
        <f t="shared" si="10"/>
        <v>0</v>
      </c>
      <c r="M28" s="8"/>
    </row>
    <row r="29" spans="1:15" s="5" customFormat="1" x14ac:dyDescent="0.25">
      <c r="A29" s="124"/>
      <c r="B29" s="125"/>
      <c r="C29" s="126"/>
      <c r="D29" s="22" t="s">
        <v>99</v>
      </c>
      <c r="E29" s="25">
        <f t="shared" si="6"/>
        <v>9074.7280200000005</v>
      </c>
      <c r="F29" s="25">
        <f t="shared" ref="F29:L29" si="11">SUM(F11)+F17+F23</f>
        <v>971.53907000000004</v>
      </c>
      <c r="G29" s="25">
        <f t="shared" si="11"/>
        <v>569.93682999999999</v>
      </c>
      <c r="H29" s="25">
        <f t="shared" si="11"/>
        <v>548.15077999999994</v>
      </c>
      <c r="I29" s="25">
        <f t="shared" si="11"/>
        <v>415.10133999999999</v>
      </c>
      <c r="J29" s="25">
        <f t="shared" si="11"/>
        <v>285</v>
      </c>
      <c r="K29" s="25">
        <f t="shared" si="11"/>
        <v>285</v>
      </c>
      <c r="L29" s="25">
        <f t="shared" si="11"/>
        <v>6000</v>
      </c>
      <c r="M29" s="8"/>
    </row>
    <row r="30" spans="1:15" s="5" customFormat="1" x14ac:dyDescent="0.25">
      <c r="A30" s="127"/>
      <c r="B30" s="128"/>
      <c r="C30" s="129"/>
      <c r="D30" s="22" t="s">
        <v>6</v>
      </c>
      <c r="E30" s="25">
        <f t="shared" si="6"/>
        <v>720</v>
      </c>
      <c r="F30" s="25">
        <f t="shared" ref="F30:L30" si="12">SUM(F12)+F18+F24</f>
        <v>0</v>
      </c>
      <c r="G30" s="25">
        <f t="shared" si="12"/>
        <v>0</v>
      </c>
      <c r="H30" s="25">
        <f t="shared" si="12"/>
        <v>0</v>
      </c>
      <c r="I30" s="25">
        <f t="shared" si="12"/>
        <v>360</v>
      </c>
      <c r="J30" s="25">
        <f t="shared" si="12"/>
        <v>360</v>
      </c>
      <c r="K30" s="25">
        <f t="shared" si="12"/>
        <v>0</v>
      </c>
      <c r="L30" s="25">
        <f t="shared" si="12"/>
        <v>0</v>
      </c>
      <c r="M30" s="8"/>
    </row>
    <row r="31" spans="1:15" x14ac:dyDescent="0.25">
      <c r="A31" s="109" t="s">
        <v>5</v>
      </c>
      <c r="B31" s="110"/>
      <c r="C31" s="110"/>
      <c r="D31" s="110"/>
      <c r="E31" s="110"/>
      <c r="F31" s="110"/>
      <c r="G31" s="110"/>
      <c r="H31" s="110"/>
      <c r="I31" s="111"/>
      <c r="J31" s="10"/>
      <c r="K31" s="10"/>
      <c r="L31" s="10"/>
      <c r="M31" s="9"/>
    </row>
    <row r="32" spans="1:15" x14ac:dyDescent="0.25">
      <c r="A32" s="100" t="s">
        <v>20</v>
      </c>
      <c r="B32" s="101"/>
      <c r="C32" s="102"/>
      <c r="D32" s="17" t="s">
        <v>2</v>
      </c>
      <c r="E32" s="23">
        <f t="shared" ref="E32:E43" si="13">SUM(F32:L32)</f>
        <v>0</v>
      </c>
      <c r="F32" s="23">
        <f>SUM(F33:F37)</f>
        <v>0</v>
      </c>
      <c r="G32" s="23">
        <f t="shared" ref="G32:L32" si="14">SUM(G33:G37)</f>
        <v>0</v>
      </c>
      <c r="H32" s="23">
        <f t="shared" si="14"/>
        <v>0</v>
      </c>
      <c r="I32" s="23">
        <f t="shared" si="14"/>
        <v>0</v>
      </c>
      <c r="J32" s="23">
        <f t="shared" si="14"/>
        <v>0</v>
      </c>
      <c r="K32" s="23">
        <f t="shared" si="14"/>
        <v>0</v>
      </c>
      <c r="L32" s="23">
        <f t="shared" si="14"/>
        <v>0</v>
      </c>
      <c r="M32" s="9"/>
    </row>
    <row r="33" spans="1:13" ht="24" customHeight="1" x14ac:dyDescent="0.25">
      <c r="A33" s="103"/>
      <c r="B33" s="104"/>
      <c r="C33" s="105"/>
      <c r="D33" s="19" t="s">
        <v>13</v>
      </c>
      <c r="E33" s="24">
        <f t="shared" si="13"/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9"/>
    </row>
    <row r="34" spans="1:13" ht="24" customHeight="1" x14ac:dyDescent="0.25">
      <c r="A34" s="103"/>
      <c r="B34" s="104"/>
      <c r="C34" s="105"/>
      <c r="D34" s="19" t="s">
        <v>9</v>
      </c>
      <c r="E34" s="24">
        <f t="shared" si="13"/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9"/>
    </row>
    <row r="35" spans="1:13" ht="24" customHeight="1" x14ac:dyDescent="0.25">
      <c r="A35" s="103"/>
      <c r="B35" s="104"/>
      <c r="C35" s="105"/>
      <c r="D35" s="19" t="s">
        <v>12</v>
      </c>
      <c r="E35" s="24">
        <f t="shared" si="13"/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9"/>
    </row>
    <row r="36" spans="1:13" ht="36.75" customHeight="1" x14ac:dyDescent="0.25">
      <c r="A36" s="103"/>
      <c r="B36" s="104"/>
      <c r="C36" s="105"/>
      <c r="D36" s="19" t="s">
        <v>99</v>
      </c>
      <c r="E36" s="24">
        <f t="shared" si="13"/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9"/>
    </row>
    <row r="37" spans="1:13" ht="24" customHeight="1" x14ac:dyDescent="0.25">
      <c r="A37" s="106"/>
      <c r="B37" s="107"/>
      <c r="C37" s="108"/>
      <c r="D37" s="19" t="s">
        <v>6</v>
      </c>
      <c r="E37" s="24">
        <f t="shared" si="13"/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9"/>
    </row>
    <row r="38" spans="1:13" ht="24" customHeight="1" x14ac:dyDescent="0.25">
      <c r="A38" s="100" t="s">
        <v>21</v>
      </c>
      <c r="B38" s="101"/>
      <c r="C38" s="102"/>
      <c r="D38" s="17" t="s">
        <v>2</v>
      </c>
      <c r="E38" s="23">
        <f t="shared" si="13"/>
        <v>20321.481220000001</v>
      </c>
      <c r="F38" s="23">
        <f>SUM(F39:F43)</f>
        <v>1173.8757000000001</v>
      </c>
      <c r="G38" s="23">
        <f t="shared" ref="G38:L38" si="15">SUM(G39:G43)</f>
        <v>8953.0034000000014</v>
      </c>
      <c r="H38" s="23">
        <f t="shared" si="15"/>
        <v>2489.5007799999998</v>
      </c>
      <c r="I38" s="23">
        <f t="shared" si="15"/>
        <v>775.10133999999994</v>
      </c>
      <c r="J38" s="23">
        <f t="shared" si="15"/>
        <v>645</v>
      </c>
      <c r="K38" s="23">
        <f t="shared" si="15"/>
        <v>285</v>
      </c>
      <c r="L38" s="23">
        <f t="shared" si="15"/>
        <v>6000</v>
      </c>
    </row>
    <row r="39" spans="1:13" ht="24" customHeight="1" x14ac:dyDescent="0.25">
      <c r="A39" s="103"/>
      <c r="B39" s="104"/>
      <c r="C39" s="105"/>
      <c r="D39" s="19" t="s">
        <v>13</v>
      </c>
      <c r="E39" s="24">
        <f t="shared" si="13"/>
        <v>0</v>
      </c>
      <c r="F39" s="27">
        <f t="shared" ref="F39:L43" si="16">F26</f>
        <v>0</v>
      </c>
      <c r="G39" s="27">
        <f t="shared" si="16"/>
        <v>0</v>
      </c>
      <c r="H39" s="27">
        <f t="shared" si="16"/>
        <v>0</v>
      </c>
      <c r="I39" s="27">
        <f t="shared" si="16"/>
        <v>0</v>
      </c>
      <c r="J39" s="27">
        <f t="shared" si="16"/>
        <v>0</v>
      </c>
      <c r="K39" s="27">
        <f t="shared" si="16"/>
        <v>0</v>
      </c>
      <c r="L39" s="27">
        <f t="shared" si="16"/>
        <v>0</v>
      </c>
    </row>
    <row r="40" spans="1:13" ht="24" customHeight="1" x14ac:dyDescent="0.25">
      <c r="A40" s="103"/>
      <c r="B40" s="104"/>
      <c r="C40" s="105"/>
      <c r="D40" s="19" t="s">
        <v>9</v>
      </c>
      <c r="E40" s="24">
        <f t="shared" si="13"/>
        <v>0</v>
      </c>
      <c r="F40" s="27">
        <f t="shared" si="16"/>
        <v>0</v>
      </c>
      <c r="G40" s="27">
        <f t="shared" si="16"/>
        <v>0</v>
      </c>
      <c r="H40" s="27">
        <f t="shared" si="16"/>
        <v>0</v>
      </c>
      <c r="I40" s="27">
        <f t="shared" si="16"/>
        <v>0</v>
      </c>
      <c r="J40" s="27">
        <f t="shared" si="16"/>
        <v>0</v>
      </c>
      <c r="K40" s="27">
        <f t="shared" si="16"/>
        <v>0</v>
      </c>
      <c r="L40" s="27">
        <f t="shared" si="16"/>
        <v>0</v>
      </c>
    </row>
    <row r="41" spans="1:13" ht="24" customHeight="1" x14ac:dyDescent="0.25">
      <c r="A41" s="103"/>
      <c r="B41" s="104"/>
      <c r="C41" s="105"/>
      <c r="D41" s="19" t="s">
        <v>12</v>
      </c>
      <c r="E41" s="24">
        <f t="shared" si="13"/>
        <v>10526.753200000001</v>
      </c>
      <c r="F41" s="27">
        <f t="shared" si="16"/>
        <v>202.33663000000001</v>
      </c>
      <c r="G41" s="27">
        <f t="shared" si="16"/>
        <v>8383.0665700000009</v>
      </c>
      <c r="H41" s="27">
        <f t="shared" si="16"/>
        <v>1941.35</v>
      </c>
      <c r="I41" s="27">
        <f t="shared" si="16"/>
        <v>0</v>
      </c>
      <c r="J41" s="27">
        <f t="shared" si="16"/>
        <v>0</v>
      </c>
      <c r="K41" s="27">
        <f t="shared" si="16"/>
        <v>0</v>
      </c>
      <c r="L41" s="27">
        <f t="shared" si="16"/>
        <v>0</v>
      </c>
    </row>
    <row r="42" spans="1:13" ht="39.75" customHeight="1" x14ac:dyDescent="0.25">
      <c r="A42" s="103"/>
      <c r="B42" s="104"/>
      <c r="C42" s="105"/>
      <c r="D42" s="19" t="s">
        <v>99</v>
      </c>
      <c r="E42" s="24">
        <f t="shared" si="13"/>
        <v>9074.7280200000005</v>
      </c>
      <c r="F42" s="27">
        <f t="shared" si="16"/>
        <v>971.53907000000004</v>
      </c>
      <c r="G42" s="27">
        <f t="shared" si="16"/>
        <v>569.93682999999999</v>
      </c>
      <c r="H42" s="27">
        <f t="shared" si="16"/>
        <v>548.15077999999994</v>
      </c>
      <c r="I42" s="27">
        <f t="shared" si="16"/>
        <v>415.10133999999999</v>
      </c>
      <c r="J42" s="27">
        <f t="shared" si="16"/>
        <v>285</v>
      </c>
      <c r="K42" s="27">
        <f t="shared" si="16"/>
        <v>285</v>
      </c>
      <c r="L42" s="27">
        <f t="shared" si="16"/>
        <v>6000</v>
      </c>
    </row>
    <row r="43" spans="1:13" ht="24" customHeight="1" x14ac:dyDescent="0.25">
      <c r="A43" s="106"/>
      <c r="B43" s="107"/>
      <c r="C43" s="108"/>
      <c r="D43" s="19" t="s">
        <v>6</v>
      </c>
      <c r="E43" s="24">
        <f t="shared" si="13"/>
        <v>720</v>
      </c>
      <c r="F43" s="27">
        <f t="shared" si="16"/>
        <v>0</v>
      </c>
      <c r="G43" s="27">
        <f t="shared" si="16"/>
        <v>0</v>
      </c>
      <c r="H43" s="27">
        <f t="shared" si="16"/>
        <v>0</v>
      </c>
      <c r="I43" s="27">
        <f t="shared" si="16"/>
        <v>360</v>
      </c>
      <c r="J43" s="27">
        <f t="shared" si="16"/>
        <v>360</v>
      </c>
      <c r="K43" s="27">
        <f t="shared" si="16"/>
        <v>0</v>
      </c>
      <c r="L43" s="27">
        <f t="shared" si="16"/>
        <v>0</v>
      </c>
    </row>
    <row r="44" spans="1:13" x14ac:dyDescent="0.25">
      <c r="A44" s="109" t="s">
        <v>5</v>
      </c>
      <c r="B44" s="110"/>
      <c r="C44" s="110"/>
      <c r="D44" s="110"/>
      <c r="E44" s="110"/>
      <c r="F44" s="110"/>
      <c r="G44" s="110"/>
      <c r="H44" s="110"/>
      <c r="I44" s="111"/>
      <c r="J44" s="10"/>
      <c r="K44" s="10"/>
      <c r="L44" s="10"/>
      <c r="M44" s="9"/>
    </row>
    <row r="45" spans="1:13" x14ac:dyDescent="0.25">
      <c r="A45" s="100" t="s">
        <v>22</v>
      </c>
      <c r="B45" s="101"/>
      <c r="C45" s="102"/>
      <c r="D45" s="17" t="s">
        <v>2</v>
      </c>
      <c r="E45" s="23">
        <f t="shared" ref="E45:E56" si="17">SUM(F45:L45)</f>
        <v>0</v>
      </c>
      <c r="F45" s="23">
        <f>SUM(F46:F50)</f>
        <v>0</v>
      </c>
      <c r="G45" s="23">
        <f t="shared" ref="G45:J45" si="18">SUM(G46:G50)</f>
        <v>0</v>
      </c>
      <c r="H45" s="23">
        <f t="shared" si="18"/>
        <v>0</v>
      </c>
      <c r="I45" s="23">
        <f t="shared" si="18"/>
        <v>0</v>
      </c>
      <c r="J45" s="23">
        <f t="shared" si="18"/>
        <v>0</v>
      </c>
      <c r="K45" s="23">
        <f t="shared" ref="K45:L45" si="19">SUM(K46:K50)</f>
        <v>0</v>
      </c>
      <c r="L45" s="23">
        <f t="shared" si="19"/>
        <v>0</v>
      </c>
      <c r="M45" s="9"/>
    </row>
    <row r="46" spans="1:13" ht="24" customHeight="1" x14ac:dyDescent="0.25">
      <c r="A46" s="103"/>
      <c r="B46" s="104"/>
      <c r="C46" s="105"/>
      <c r="D46" s="19" t="s">
        <v>13</v>
      </c>
      <c r="E46" s="24">
        <f t="shared" si="17"/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9"/>
    </row>
    <row r="47" spans="1:13" ht="24" customHeight="1" x14ac:dyDescent="0.25">
      <c r="A47" s="103"/>
      <c r="B47" s="104"/>
      <c r="C47" s="105"/>
      <c r="D47" s="19" t="s">
        <v>9</v>
      </c>
      <c r="E47" s="24">
        <f t="shared" si="17"/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9"/>
    </row>
    <row r="48" spans="1:13" ht="24" customHeight="1" x14ac:dyDescent="0.25">
      <c r="A48" s="103"/>
      <c r="B48" s="104"/>
      <c r="C48" s="105"/>
      <c r="D48" s="19" t="s">
        <v>12</v>
      </c>
      <c r="E48" s="24">
        <f t="shared" si="17"/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9"/>
    </row>
    <row r="49" spans="1:13" ht="36.75" customHeight="1" x14ac:dyDescent="0.25">
      <c r="A49" s="103"/>
      <c r="B49" s="104"/>
      <c r="C49" s="105"/>
      <c r="D49" s="19" t="s">
        <v>99</v>
      </c>
      <c r="E49" s="24">
        <f t="shared" si="17"/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9"/>
    </row>
    <row r="50" spans="1:13" ht="24" customHeight="1" x14ac:dyDescent="0.25">
      <c r="A50" s="106"/>
      <c r="B50" s="107"/>
      <c r="C50" s="108"/>
      <c r="D50" s="19" t="s">
        <v>6</v>
      </c>
      <c r="E50" s="24">
        <f t="shared" si="17"/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9"/>
    </row>
    <row r="51" spans="1:13" ht="24" customHeight="1" x14ac:dyDescent="0.25">
      <c r="A51" s="100" t="s">
        <v>23</v>
      </c>
      <c r="B51" s="101"/>
      <c r="C51" s="102"/>
      <c r="D51" s="17" t="s">
        <v>2</v>
      </c>
      <c r="E51" s="23">
        <f t="shared" si="17"/>
        <v>20321.481220000001</v>
      </c>
      <c r="F51" s="23">
        <f>SUM(F52:F56)</f>
        <v>1173.8757000000001</v>
      </c>
      <c r="G51" s="23">
        <f t="shared" ref="G51:L51" si="20">SUM(G52:G56)</f>
        <v>8953.0034000000014</v>
      </c>
      <c r="H51" s="23">
        <f t="shared" si="20"/>
        <v>2489.5007799999998</v>
      </c>
      <c r="I51" s="23">
        <f t="shared" si="20"/>
        <v>775.10133999999994</v>
      </c>
      <c r="J51" s="23">
        <f t="shared" si="20"/>
        <v>645</v>
      </c>
      <c r="K51" s="23">
        <f t="shared" si="20"/>
        <v>285</v>
      </c>
      <c r="L51" s="23">
        <f t="shared" si="20"/>
        <v>6000</v>
      </c>
    </row>
    <row r="52" spans="1:13" ht="24" customHeight="1" x14ac:dyDescent="0.25">
      <c r="A52" s="103"/>
      <c r="B52" s="104"/>
      <c r="C52" s="105"/>
      <c r="D52" s="19" t="s">
        <v>13</v>
      </c>
      <c r="E52" s="24">
        <f t="shared" si="17"/>
        <v>0</v>
      </c>
      <c r="F52" s="27">
        <f t="shared" ref="F52:L56" si="21">F26-F46</f>
        <v>0</v>
      </c>
      <c r="G52" s="27">
        <f t="shared" si="21"/>
        <v>0</v>
      </c>
      <c r="H52" s="27">
        <f t="shared" si="21"/>
        <v>0</v>
      </c>
      <c r="I52" s="27">
        <f t="shared" si="21"/>
        <v>0</v>
      </c>
      <c r="J52" s="27">
        <f t="shared" si="21"/>
        <v>0</v>
      </c>
      <c r="K52" s="27">
        <f t="shared" si="21"/>
        <v>0</v>
      </c>
      <c r="L52" s="27">
        <f t="shared" si="21"/>
        <v>0</v>
      </c>
    </row>
    <row r="53" spans="1:13" ht="24" customHeight="1" x14ac:dyDescent="0.25">
      <c r="A53" s="103"/>
      <c r="B53" s="104"/>
      <c r="C53" s="105"/>
      <c r="D53" s="19" t="s">
        <v>9</v>
      </c>
      <c r="E53" s="24">
        <f t="shared" si="17"/>
        <v>0</v>
      </c>
      <c r="F53" s="27">
        <f t="shared" si="21"/>
        <v>0</v>
      </c>
      <c r="G53" s="27">
        <f t="shared" si="21"/>
        <v>0</v>
      </c>
      <c r="H53" s="27">
        <f t="shared" si="21"/>
        <v>0</v>
      </c>
      <c r="I53" s="27">
        <f t="shared" si="21"/>
        <v>0</v>
      </c>
      <c r="J53" s="27">
        <f t="shared" si="21"/>
        <v>0</v>
      </c>
      <c r="K53" s="27">
        <f t="shared" si="21"/>
        <v>0</v>
      </c>
      <c r="L53" s="27">
        <f t="shared" si="21"/>
        <v>0</v>
      </c>
    </row>
    <row r="54" spans="1:13" ht="24" customHeight="1" x14ac:dyDescent="0.25">
      <c r="A54" s="103"/>
      <c r="B54" s="104"/>
      <c r="C54" s="105"/>
      <c r="D54" s="19" t="s">
        <v>12</v>
      </c>
      <c r="E54" s="24">
        <f t="shared" si="17"/>
        <v>10526.753200000001</v>
      </c>
      <c r="F54" s="27">
        <f t="shared" si="21"/>
        <v>202.33663000000001</v>
      </c>
      <c r="G54" s="27">
        <f t="shared" si="21"/>
        <v>8383.0665700000009</v>
      </c>
      <c r="H54" s="27">
        <f t="shared" si="21"/>
        <v>1941.35</v>
      </c>
      <c r="I54" s="27">
        <f t="shared" si="21"/>
        <v>0</v>
      </c>
      <c r="J54" s="27">
        <f t="shared" si="21"/>
        <v>0</v>
      </c>
      <c r="K54" s="27">
        <f t="shared" si="21"/>
        <v>0</v>
      </c>
      <c r="L54" s="27">
        <f t="shared" si="21"/>
        <v>0</v>
      </c>
    </row>
    <row r="55" spans="1:13" ht="39.75" customHeight="1" x14ac:dyDescent="0.25">
      <c r="A55" s="103"/>
      <c r="B55" s="104"/>
      <c r="C55" s="105"/>
      <c r="D55" s="19" t="s">
        <v>99</v>
      </c>
      <c r="E55" s="24">
        <f t="shared" si="17"/>
        <v>9074.7280200000005</v>
      </c>
      <c r="F55" s="27">
        <f t="shared" si="21"/>
        <v>971.53907000000004</v>
      </c>
      <c r="G55" s="27">
        <f t="shared" si="21"/>
        <v>569.93682999999999</v>
      </c>
      <c r="H55" s="27">
        <f t="shared" si="21"/>
        <v>548.15077999999994</v>
      </c>
      <c r="I55" s="27">
        <f t="shared" si="21"/>
        <v>415.10133999999999</v>
      </c>
      <c r="J55" s="27">
        <f t="shared" si="21"/>
        <v>285</v>
      </c>
      <c r="K55" s="27">
        <f t="shared" si="21"/>
        <v>285</v>
      </c>
      <c r="L55" s="27">
        <f t="shared" si="21"/>
        <v>6000</v>
      </c>
    </row>
    <row r="56" spans="1:13" ht="24" customHeight="1" x14ac:dyDescent="0.25">
      <c r="A56" s="106"/>
      <c r="B56" s="107"/>
      <c r="C56" s="108"/>
      <c r="D56" s="19" t="s">
        <v>6</v>
      </c>
      <c r="E56" s="24">
        <f t="shared" si="17"/>
        <v>720</v>
      </c>
      <c r="F56" s="27">
        <f t="shared" si="21"/>
        <v>0</v>
      </c>
      <c r="G56" s="27">
        <f t="shared" si="21"/>
        <v>0</v>
      </c>
      <c r="H56" s="27">
        <f t="shared" si="21"/>
        <v>0</v>
      </c>
      <c r="I56" s="27">
        <f t="shared" si="21"/>
        <v>360</v>
      </c>
      <c r="J56" s="27">
        <f t="shared" si="21"/>
        <v>360</v>
      </c>
      <c r="K56" s="27">
        <f t="shared" si="21"/>
        <v>0</v>
      </c>
      <c r="L56" s="27">
        <f t="shared" si="21"/>
        <v>0</v>
      </c>
    </row>
    <row r="57" spans="1:13" ht="24" customHeight="1" x14ac:dyDescent="0.25">
      <c r="A57" s="120" t="s">
        <v>5</v>
      </c>
      <c r="B57" s="120"/>
      <c r="C57" s="120"/>
      <c r="D57" s="120"/>
      <c r="E57" s="120"/>
      <c r="F57" s="120"/>
      <c r="G57" s="120"/>
      <c r="H57" s="120"/>
      <c r="I57" s="120"/>
      <c r="J57" s="28"/>
      <c r="K57" s="28"/>
      <c r="L57" s="10"/>
    </row>
    <row r="58" spans="1:13" ht="24" customHeight="1" x14ac:dyDescent="0.25">
      <c r="A58" s="100" t="s">
        <v>15</v>
      </c>
      <c r="B58" s="101"/>
      <c r="C58" s="102"/>
      <c r="D58" s="17" t="s">
        <v>2</v>
      </c>
      <c r="E58" s="23">
        <f t="shared" ref="E58:E63" si="22">SUM(E51)</f>
        <v>20321.481220000001</v>
      </c>
      <c r="F58" s="23">
        <f t="shared" ref="F58:L58" si="23">SUM(F51)</f>
        <v>1173.8757000000001</v>
      </c>
      <c r="G58" s="23">
        <f t="shared" si="23"/>
        <v>8953.0034000000014</v>
      </c>
      <c r="H58" s="23">
        <f t="shared" si="23"/>
        <v>2489.5007799999998</v>
      </c>
      <c r="I58" s="23">
        <f t="shared" si="23"/>
        <v>775.10133999999994</v>
      </c>
      <c r="J58" s="23">
        <f t="shared" si="23"/>
        <v>645</v>
      </c>
      <c r="K58" s="23">
        <f t="shared" si="23"/>
        <v>285</v>
      </c>
      <c r="L58" s="23">
        <f t="shared" si="23"/>
        <v>6000</v>
      </c>
    </row>
    <row r="59" spans="1:13" ht="24" customHeight="1" x14ac:dyDescent="0.25">
      <c r="A59" s="103"/>
      <c r="B59" s="104"/>
      <c r="C59" s="105"/>
      <c r="D59" s="19" t="s">
        <v>13</v>
      </c>
      <c r="E59" s="24">
        <f t="shared" si="22"/>
        <v>0</v>
      </c>
      <c r="F59" s="24">
        <f t="shared" ref="F59:L59" si="24">SUM(F52)</f>
        <v>0</v>
      </c>
      <c r="G59" s="24">
        <f t="shared" si="24"/>
        <v>0</v>
      </c>
      <c r="H59" s="24">
        <f t="shared" si="24"/>
        <v>0</v>
      </c>
      <c r="I59" s="24">
        <f t="shared" si="24"/>
        <v>0</v>
      </c>
      <c r="J59" s="24">
        <f t="shared" si="24"/>
        <v>0</v>
      </c>
      <c r="K59" s="24">
        <f t="shared" si="24"/>
        <v>0</v>
      </c>
      <c r="L59" s="24">
        <f t="shared" si="24"/>
        <v>0</v>
      </c>
    </row>
    <row r="60" spans="1:13" ht="24" customHeight="1" x14ac:dyDescent="0.25">
      <c r="A60" s="103"/>
      <c r="B60" s="104"/>
      <c r="C60" s="105"/>
      <c r="D60" s="19" t="s">
        <v>9</v>
      </c>
      <c r="E60" s="24">
        <f t="shared" si="22"/>
        <v>0</v>
      </c>
      <c r="F60" s="24">
        <f t="shared" ref="F60:L60" si="25">SUM(F53)</f>
        <v>0</v>
      </c>
      <c r="G60" s="24">
        <f t="shared" si="25"/>
        <v>0</v>
      </c>
      <c r="H60" s="24">
        <f t="shared" si="25"/>
        <v>0</v>
      </c>
      <c r="I60" s="24">
        <f t="shared" si="25"/>
        <v>0</v>
      </c>
      <c r="J60" s="24">
        <f t="shared" si="25"/>
        <v>0</v>
      </c>
      <c r="K60" s="24">
        <f t="shared" si="25"/>
        <v>0</v>
      </c>
      <c r="L60" s="24">
        <f t="shared" si="25"/>
        <v>0</v>
      </c>
    </row>
    <row r="61" spans="1:13" ht="24" customHeight="1" x14ac:dyDescent="0.25">
      <c r="A61" s="103"/>
      <c r="B61" s="104"/>
      <c r="C61" s="105"/>
      <c r="D61" s="19" t="s">
        <v>12</v>
      </c>
      <c r="E61" s="24">
        <f t="shared" si="22"/>
        <v>10526.753200000001</v>
      </c>
      <c r="F61" s="24">
        <f t="shared" ref="F61:L61" si="26">SUM(F54)</f>
        <v>202.33663000000001</v>
      </c>
      <c r="G61" s="24">
        <f t="shared" si="26"/>
        <v>8383.0665700000009</v>
      </c>
      <c r="H61" s="24">
        <f t="shared" si="26"/>
        <v>1941.35</v>
      </c>
      <c r="I61" s="24">
        <f t="shared" si="26"/>
        <v>0</v>
      </c>
      <c r="J61" s="24">
        <f t="shared" si="26"/>
        <v>0</v>
      </c>
      <c r="K61" s="24">
        <f t="shared" si="26"/>
        <v>0</v>
      </c>
      <c r="L61" s="24">
        <f t="shared" si="26"/>
        <v>0</v>
      </c>
    </row>
    <row r="62" spans="1:13" ht="31.5" customHeight="1" x14ac:dyDescent="0.25">
      <c r="A62" s="103"/>
      <c r="B62" s="104"/>
      <c r="C62" s="105"/>
      <c r="D62" s="19" t="s">
        <v>99</v>
      </c>
      <c r="E62" s="24">
        <f t="shared" si="22"/>
        <v>9074.7280200000005</v>
      </c>
      <c r="F62" s="24">
        <f t="shared" ref="F62:L62" si="27">SUM(F55)</f>
        <v>971.53907000000004</v>
      </c>
      <c r="G62" s="24">
        <f t="shared" si="27"/>
        <v>569.93682999999999</v>
      </c>
      <c r="H62" s="24">
        <f t="shared" si="27"/>
        <v>548.15077999999994</v>
      </c>
      <c r="I62" s="24">
        <f t="shared" si="27"/>
        <v>415.10133999999999</v>
      </c>
      <c r="J62" s="24">
        <f t="shared" si="27"/>
        <v>285</v>
      </c>
      <c r="K62" s="24">
        <f t="shared" si="27"/>
        <v>285</v>
      </c>
      <c r="L62" s="24">
        <f t="shared" si="27"/>
        <v>6000</v>
      </c>
    </row>
    <row r="63" spans="1:13" ht="24" customHeight="1" x14ac:dyDescent="0.25">
      <c r="A63" s="106"/>
      <c r="B63" s="107"/>
      <c r="C63" s="108"/>
      <c r="D63" s="19" t="s">
        <v>6</v>
      </c>
      <c r="E63" s="24">
        <f t="shared" si="22"/>
        <v>720</v>
      </c>
      <c r="F63" s="24">
        <f t="shared" ref="F63:L63" si="28">SUM(F56)</f>
        <v>0</v>
      </c>
      <c r="G63" s="24">
        <f t="shared" si="28"/>
        <v>0</v>
      </c>
      <c r="H63" s="24">
        <f t="shared" si="28"/>
        <v>0</v>
      </c>
      <c r="I63" s="24">
        <f t="shared" si="28"/>
        <v>360</v>
      </c>
      <c r="J63" s="24">
        <f t="shared" si="28"/>
        <v>360</v>
      </c>
      <c r="K63" s="24">
        <f t="shared" si="28"/>
        <v>0</v>
      </c>
      <c r="L63" s="24">
        <f t="shared" si="28"/>
        <v>0</v>
      </c>
    </row>
    <row r="64" spans="1:13" x14ac:dyDescent="0.25">
      <c r="E64" s="7"/>
      <c r="F64" s="7"/>
      <c r="G64" s="7"/>
      <c r="H64" s="7"/>
      <c r="I64" s="7"/>
    </row>
  </sheetData>
  <mergeCells count="26">
    <mergeCell ref="A58:C63"/>
    <mergeCell ref="A44:I44"/>
    <mergeCell ref="A1:I1"/>
    <mergeCell ref="A3:A5"/>
    <mergeCell ref="B3:B5"/>
    <mergeCell ref="C3:C5"/>
    <mergeCell ref="D3:D5"/>
    <mergeCell ref="F4:I4"/>
    <mergeCell ref="A57:I57"/>
    <mergeCell ref="A25:C30"/>
    <mergeCell ref="A45:C50"/>
    <mergeCell ref="A51:C56"/>
    <mergeCell ref="A31:I31"/>
    <mergeCell ref="A32:C37"/>
    <mergeCell ref="A38:C43"/>
    <mergeCell ref="E3:L3"/>
    <mergeCell ref="C19:C24"/>
    <mergeCell ref="A7:A12"/>
    <mergeCell ref="B7:B12"/>
    <mergeCell ref="E4:E5"/>
    <mergeCell ref="A13:A18"/>
    <mergeCell ref="B13:B18"/>
    <mergeCell ref="A19:A24"/>
    <mergeCell ref="B19:B24"/>
    <mergeCell ref="C13:C18"/>
    <mergeCell ref="C7:C1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0" fitToHeight="2" orientation="landscape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="90" zoomScaleNormal="90" workbookViewId="0">
      <selection activeCell="D11" sqref="D11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31"/>
      <c r="B1" s="31"/>
      <c r="C1" s="31"/>
      <c r="D1" s="34" t="s">
        <v>24</v>
      </c>
    </row>
    <row r="2" spans="1:4" x14ac:dyDescent="0.25">
      <c r="A2" s="133" t="s">
        <v>25</v>
      </c>
      <c r="B2" s="133"/>
      <c r="C2" s="133"/>
      <c r="D2" s="133"/>
    </row>
    <row r="4" spans="1:4" ht="90" customHeight="1" x14ac:dyDescent="0.25">
      <c r="A4" s="32" t="s">
        <v>16</v>
      </c>
      <c r="B4" s="32" t="s">
        <v>26</v>
      </c>
      <c r="C4" s="32" t="s">
        <v>27</v>
      </c>
      <c r="D4" s="32" t="s">
        <v>28</v>
      </c>
    </row>
    <row r="5" spans="1:4" x14ac:dyDescent="0.25">
      <c r="A5" s="33">
        <v>1</v>
      </c>
      <c r="B5" s="33">
        <v>2</v>
      </c>
      <c r="C5" s="33">
        <v>3</v>
      </c>
      <c r="D5" s="33">
        <v>4</v>
      </c>
    </row>
    <row r="6" spans="1:4" ht="39.75" customHeight="1" x14ac:dyDescent="0.25">
      <c r="A6" s="132" t="s">
        <v>89</v>
      </c>
      <c r="B6" s="132"/>
      <c r="C6" s="132"/>
      <c r="D6" s="132"/>
    </row>
    <row r="7" spans="1:4" s="85" customFormat="1" ht="27.75" customHeight="1" x14ac:dyDescent="0.25">
      <c r="A7" s="132" t="s">
        <v>88</v>
      </c>
      <c r="B7" s="132"/>
      <c r="C7" s="132"/>
      <c r="D7" s="132"/>
    </row>
    <row r="8" spans="1:4" ht="131.25" customHeight="1" x14ac:dyDescent="0.25">
      <c r="A8" s="87" t="s">
        <v>29</v>
      </c>
      <c r="B8" s="88" t="s">
        <v>90</v>
      </c>
      <c r="C8" s="88" t="s">
        <v>94</v>
      </c>
      <c r="D8" s="84"/>
    </row>
    <row r="9" spans="1:4" s="35" customFormat="1" ht="43.5" customHeight="1" x14ac:dyDescent="0.25">
      <c r="A9" s="134" t="s">
        <v>93</v>
      </c>
      <c r="B9" s="134"/>
      <c r="C9" s="134"/>
      <c r="D9" s="135"/>
    </row>
    <row r="10" spans="1:4" ht="93.75" customHeight="1" x14ac:dyDescent="0.25">
      <c r="A10" s="87" t="s">
        <v>30</v>
      </c>
      <c r="B10" s="88" t="s">
        <v>91</v>
      </c>
      <c r="C10" s="88" t="s">
        <v>95</v>
      </c>
      <c r="D10" s="84"/>
    </row>
    <row r="11" spans="1:4" s="35" customFormat="1" ht="46.5" customHeight="1" x14ac:dyDescent="0.25">
      <c r="A11" s="90" t="s">
        <v>96</v>
      </c>
      <c r="B11" s="91" t="s">
        <v>97</v>
      </c>
      <c r="C11" s="92" t="s">
        <v>98</v>
      </c>
      <c r="D11" s="89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sqref="A1:M11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12" customWidth="1"/>
    <col min="13" max="13" width="10.85546875" customWidth="1"/>
  </cols>
  <sheetData>
    <row r="1" spans="1:13" ht="15.75" x14ac:dyDescent="0.25">
      <c r="A1" s="136" t="s">
        <v>32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</row>
    <row r="2" spans="1:13" ht="15.75" x14ac:dyDescent="0.25">
      <c r="A2" s="137" t="s">
        <v>33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</row>
    <row r="3" spans="1:13" ht="15.75" x14ac:dyDescent="0.25">
      <c r="A3" s="138" t="s">
        <v>34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</row>
    <row r="4" spans="1:13" ht="15.75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ht="15.75" x14ac:dyDescent="0.25">
      <c r="A5" s="139" t="s">
        <v>35</v>
      </c>
      <c r="B5" s="139" t="s">
        <v>36</v>
      </c>
      <c r="C5" s="139" t="s">
        <v>37</v>
      </c>
      <c r="D5" s="139" t="s">
        <v>38</v>
      </c>
      <c r="E5" s="139" t="s">
        <v>39</v>
      </c>
      <c r="F5" s="139" t="s">
        <v>40</v>
      </c>
      <c r="G5" s="139" t="s">
        <v>41</v>
      </c>
      <c r="H5" s="142" t="s">
        <v>42</v>
      </c>
      <c r="I5" s="142"/>
      <c r="J5" s="142"/>
      <c r="K5" s="142"/>
      <c r="L5" s="139" t="s">
        <v>43</v>
      </c>
      <c r="M5" s="139" t="s">
        <v>44</v>
      </c>
    </row>
    <row r="6" spans="1:13" ht="15.75" x14ac:dyDescent="0.25">
      <c r="A6" s="140"/>
      <c r="B6" s="140"/>
      <c r="C6" s="140"/>
      <c r="D6" s="140"/>
      <c r="E6" s="140"/>
      <c r="F6" s="140"/>
      <c r="G6" s="140"/>
      <c r="H6" s="142" t="s">
        <v>2</v>
      </c>
      <c r="I6" s="142" t="s">
        <v>3</v>
      </c>
      <c r="J6" s="142"/>
      <c r="K6" s="142"/>
      <c r="L6" s="140"/>
      <c r="M6" s="140"/>
    </row>
    <row r="7" spans="1:13" ht="31.5" x14ac:dyDescent="0.25">
      <c r="A7" s="141"/>
      <c r="B7" s="141"/>
      <c r="C7" s="141"/>
      <c r="D7" s="141"/>
      <c r="E7" s="141"/>
      <c r="F7" s="141"/>
      <c r="G7" s="141"/>
      <c r="H7" s="142"/>
      <c r="I7" s="37" t="s">
        <v>45</v>
      </c>
      <c r="J7" s="37" t="s">
        <v>46</v>
      </c>
      <c r="K7" s="37" t="s">
        <v>47</v>
      </c>
      <c r="L7" s="141"/>
      <c r="M7" s="141"/>
    </row>
    <row r="8" spans="1:13" x14ac:dyDescent="0.25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  <c r="L8" s="38">
        <v>12</v>
      </c>
      <c r="M8" s="38">
        <v>13</v>
      </c>
    </row>
    <row r="9" spans="1:13" ht="15.75" x14ac:dyDescent="0.25">
      <c r="A9" s="39"/>
      <c r="B9" s="40"/>
      <c r="C9" s="41"/>
      <c r="D9" s="41"/>
      <c r="E9" s="42"/>
      <c r="F9" s="41"/>
      <c r="G9" s="41"/>
      <c r="H9" s="43"/>
      <c r="I9" s="43"/>
      <c r="J9" s="44"/>
      <c r="K9" s="44"/>
      <c r="L9" s="41"/>
      <c r="M9" s="45"/>
    </row>
    <row r="10" spans="1:13" ht="15.75" x14ac:dyDescent="0.25">
      <c r="A10" s="39"/>
      <c r="B10" s="40"/>
      <c r="C10" s="41"/>
      <c r="D10" s="41"/>
      <c r="E10" s="41"/>
      <c r="F10" s="41"/>
      <c r="G10" s="41"/>
      <c r="H10" s="43"/>
      <c r="I10" s="43"/>
      <c r="J10" s="43"/>
      <c r="K10" s="43"/>
      <c r="L10" s="41"/>
      <c r="M10" s="45"/>
    </row>
    <row r="11" spans="1:13" ht="15.75" x14ac:dyDescent="0.25">
      <c r="A11" s="46"/>
      <c r="B11" s="47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5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G8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36" t="s">
        <v>48</v>
      </c>
      <c r="B1" s="136"/>
      <c r="C1" s="136"/>
      <c r="D1" s="136"/>
      <c r="E1" s="136"/>
      <c r="F1" s="136"/>
      <c r="G1" s="136"/>
    </row>
    <row r="2" spans="1:7" ht="15.75" x14ac:dyDescent="0.25">
      <c r="A2" s="137" t="s">
        <v>49</v>
      </c>
      <c r="B2" s="137"/>
      <c r="C2" s="137"/>
      <c r="D2" s="137"/>
      <c r="E2" s="137"/>
      <c r="F2" s="137"/>
      <c r="G2" s="137"/>
    </row>
    <row r="3" spans="1:7" ht="15.75" x14ac:dyDescent="0.25">
      <c r="A3" s="48"/>
      <c r="B3" s="48"/>
      <c r="C3" s="48"/>
      <c r="D3" s="48"/>
      <c r="E3" s="48"/>
      <c r="F3" s="48"/>
      <c r="G3" s="48"/>
    </row>
    <row r="4" spans="1:7" ht="78.75" x14ac:dyDescent="0.25">
      <c r="A4" s="57" t="s">
        <v>0</v>
      </c>
      <c r="B4" s="57" t="s">
        <v>50</v>
      </c>
      <c r="C4" s="57" t="s">
        <v>37</v>
      </c>
      <c r="D4" s="57" t="s">
        <v>51</v>
      </c>
      <c r="E4" s="57" t="s">
        <v>52</v>
      </c>
      <c r="F4" s="57" t="s">
        <v>53</v>
      </c>
      <c r="G4" s="57" t="s">
        <v>54</v>
      </c>
    </row>
    <row r="5" spans="1:7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</row>
    <row r="6" spans="1:7" ht="15.75" x14ac:dyDescent="0.25">
      <c r="A6" s="50"/>
      <c r="B6" s="51"/>
      <c r="C6" s="52"/>
      <c r="D6" s="52"/>
      <c r="E6" s="52"/>
      <c r="F6" s="52"/>
      <c r="G6" s="54"/>
    </row>
    <row r="7" spans="1:7" ht="15.75" x14ac:dyDescent="0.25">
      <c r="A7" s="50"/>
      <c r="B7" s="51"/>
      <c r="C7" s="52"/>
      <c r="D7" s="52"/>
      <c r="E7" s="52"/>
      <c r="F7" s="52"/>
      <c r="G7" s="54"/>
    </row>
    <row r="8" spans="1:7" ht="15.75" x14ac:dyDescent="0.25">
      <c r="A8" s="55"/>
      <c r="B8" s="56"/>
      <c r="C8" s="53"/>
      <c r="D8" s="53"/>
      <c r="E8" s="53"/>
      <c r="F8" s="53"/>
      <c r="G8" s="54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36" t="s">
        <v>31</v>
      </c>
      <c r="B1" s="136"/>
      <c r="C1" s="136"/>
      <c r="D1" s="136"/>
    </row>
    <row r="2" spans="1:4" ht="15.75" x14ac:dyDescent="0.25">
      <c r="A2" s="137" t="s">
        <v>55</v>
      </c>
      <c r="B2" s="137"/>
      <c r="C2" s="137"/>
      <c r="D2" s="137"/>
    </row>
    <row r="3" spans="1:4" ht="35.25" customHeight="1" x14ac:dyDescent="0.25">
      <c r="A3" s="143" t="s">
        <v>56</v>
      </c>
      <c r="B3" s="143"/>
      <c r="C3" s="143"/>
      <c r="D3" s="143"/>
    </row>
    <row r="4" spans="1:4" ht="15.75" x14ac:dyDescent="0.25">
      <c r="A4" s="137" t="s">
        <v>57</v>
      </c>
      <c r="B4" s="137"/>
      <c r="C4" s="137"/>
      <c r="D4" s="137"/>
    </row>
    <row r="5" spans="1:4" ht="15.75" x14ac:dyDescent="0.25">
      <c r="A5" s="58"/>
      <c r="B5" s="58"/>
      <c r="C5" s="58"/>
      <c r="D5" s="58"/>
    </row>
    <row r="6" spans="1:4" ht="111" customHeight="1" x14ac:dyDescent="0.25">
      <c r="A6" s="66" t="s">
        <v>0</v>
      </c>
      <c r="B6" s="66" t="s">
        <v>58</v>
      </c>
      <c r="C6" s="66" t="s">
        <v>59</v>
      </c>
      <c r="D6" s="66" t="s">
        <v>60</v>
      </c>
    </row>
    <row r="7" spans="1:4" x14ac:dyDescent="0.25">
      <c r="A7" s="59">
        <v>1</v>
      </c>
      <c r="B7" s="59">
        <v>2</v>
      </c>
      <c r="C7" s="59">
        <v>3</v>
      </c>
      <c r="D7" s="59">
        <v>4</v>
      </c>
    </row>
    <row r="8" spans="1:4" ht="15.75" x14ac:dyDescent="0.25">
      <c r="A8" s="60"/>
      <c r="B8" s="61"/>
      <c r="C8" s="62"/>
      <c r="D8" s="62"/>
    </row>
    <row r="9" spans="1:4" ht="15.75" x14ac:dyDescent="0.25">
      <c r="A9" s="60"/>
      <c r="B9" s="61"/>
      <c r="C9" s="62"/>
      <c r="D9" s="62"/>
    </row>
    <row r="10" spans="1:4" ht="15.75" x14ac:dyDescent="0.25">
      <c r="A10" s="64"/>
      <c r="B10" s="65"/>
      <c r="C10" s="63"/>
      <c r="D10" s="63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36" t="s">
        <v>61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5.75" x14ac:dyDescent="0.25">
      <c r="A2" s="137" t="s">
        <v>62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22.5" customHeight="1" x14ac:dyDescent="0.25">
      <c r="A3" s="144" t="s">
        <v>63</v>
      </c>
      <c r="B3" s="144"/>
      <c r="C3" s="144"/>
      <c r="D3" s="144"/>
      <c r="E3" s="144"/>
      <c r="F3" s="144"/>
      <c r="G3" s="144"/>
      <c r="H3" s="144"/>
      <c r="I3" s="144"/>
      <c r="J3" s="144"/>
    </row>
    <row r="4" spans="1:10" ht="15.75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</row>
    <row r="5" spans="1:10" ht="15.75" x14ac:dyDescent="0.25">
      <c r="A5" s="139" t="s">
        <v>0</v>
      </c>
      <c r="B5" s="139" t="s">
        <v>64</v>
      </c>
      <c r="C5" s="139" t="s">
        <v>65</v>
      </c>
      <c r="D5" s="139" t="s">
        <v>66</v>
      </c>
      <c r="E5" s="139" t="s">
        <v>67</v>
      </c>
      <c r="F5" s="142" t="s">
        <v>68</v>
      </c>
      <c r="G5" s="142"/>
      <c r="H5" s="142"/>
      <c r="I5" s="142"/>
      <c r="J5" s="142"/>
    </row>
    <row r="6" spans="1:10" ht="15.75" x14ac:dyDescent="0.25">
      <c r="A6" s="140"/>
      <c r="B6" s="140"/>
      <c r="C6" s="140"/>
      <c r="D6" s="140"/>
      <c r="E6" s="140"/>
      <c r="F6" s="142" t="s">
        <v>2</v>
      </c>
      <c r="G6" s="142" t="s">
        <v>3</v>
      </c>
      <c r="H6" s="142"/>
      <c r="I6" s="142"/>
      <c r="J6" s="142"/>
    </row>
    <row r="7" spans="1:10" ht="31.5" x14ac:dyDescent="0.25">
      <c r="A7" s="141"/>
      <c r="B7" s="141"/>
      <c r="C7" s="141"/>
      <c r="D7" s="141"/>
      <c r="E7" s="141"/>
      <c r="F7" s="142"/>
      <c r="G7" s="68" t="s">
        <v>69</v>
      </c>
      <c r="H7" s="68" t="s">
        <v>69</v>
      </c>
      <c r="I7" s="68" t="s">
        <v>69</v>
      </c>
      <c r="J7" s="68" t="s">
        <v>70</v>
      </c>
    </row>
    <row r="8" spans="1:10" x14ac:dyDescent="0.25">
      <c r="A8" s="69">
        <v>1</v>
      </c>
      <c r="B8" s="69">
        <v>2</v>
      </c>
      <c r="C8" s="69">
        <v>3</v>
      </c>
      <c r="D8" s="69">
        <v>4</v>
      </c>
      <c r="E8" s="69">
        <v>5</v>
      </c>
      <c r="F8" s="69">
        <v>6</v>
      </c>
      <c r="G8" s="69">
        <v>7</v>
      </c>
      <c r="H8" s="69">
        <v>8</v>
      </c>
      <c r="I8" s="69">
        <v>9</v>
      </c>
      <c r="J8" s="69">
        <v>10</v>
      </c>
    </row>
    <row r="9" spans="1:10" ht="15.75" x14ac:dyDescent="0.25">
      <c r="A9" s="72"/>
      <c r="B9" s="73"/>
      <c r="C9" s="70"/>
      <c r="D9" s="70"/>
      <c r="E9" s="71"/>
      <c r="F9" s="70"/>
      <c r="G9" s="70"/>
      <c r="H9" s="71"/>
      <c r="I9" s="71"/>
      <c r="J9" s="71"/>
    </row>
    <row r="10" spans="1:10" ht="15.75" x14ac:dyDescent="0.25">
      <c r="A10" s="72"/>
      <c r="B10" s="73"/>
      <c r="C10" s="70"/>
      <c r="D10" s="70"/>
      <c r="E10" s="70"/>
      <c r="F10" s="70"/>
      <c r="G10" s="70"/>
      <c r="H10" s="70"/>
      <c r="I10" s="70"/>
      <c r="J10" s="70"/>
    </row>
    <row r="11" spans="1:10" ht="15.75" x14ac:dyDescent="0.25">
      <c r="A11" s="72"/>
      <c r="B11" s="73"/>
      <c r="C11" s="70"/>
      <c r="D11" s="70"/>
      <c r="E11" s="70"/>
      <c r="F11" s="70"/>
      <c r="G11" s="70"/>
      <c r="H11" s="70"/>
      <c r="I11" s="70"/>
      <c r="J11" s="70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view="pageBreakPreview" zoomScale="80" zoomScaleNormal="80" zoomScaleSheetLayoutView="80" workbookViewId="0">
      <selection activeCell="G15" sqref="G15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11" max="11" width="20" customWidth="1"/>
  </cols>
  <sheetData>
    <row r="1" spans="1:11" x14ac:dyDescent="0.25">
      <c r="A1" s="74"/>
      <c r="B1" s="74"/>
      <c r="C1" s="74"/>
      <c r="D1" s="74"/>
      <c r="E1" s="74"/>
      <c r="F1" s="74"/>
      <c r="G1" s="74"/>
      <c r="H1" s="74"/>
      <c r="I1" s="74"/>
      <c r="J1" s="74"/>
      <c r="K1" s="82" t="s">
        <v>71</v>
      </c>
    </row>
    <row r="2" spans="1:11" x14ac:dyDescent="0.25">
      <c r="A2" s="146" t="s">
        <v>72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x14ac:dyDescent="0.25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spans="1:11" x14ac:dyDescent="0.25">
      <c r="A4" s="74"/>
      <c r="B4" s="81"/>
      <c r="C4" s="74"/>
      <c r="D4" s="74"/>
      <c r="E4" s="74"/>
      <c r="F4" s="74"/>
      <c r="G4" s="74"/>
      <c r="H4" s="74"/>
      <c r="I4" s="74"/>
      <c r="J4" s="74"/>
      <c r="K4" s="74"/>
    </row>
    <row r="5" spans="1:11" x14ac:dyDescent="0.25">
      <c r="A5" s="145" t="s">
        <v>73</v>
      </c>
      <c r="B5" s="145" t="s">
        <v>81</v>
      </c>
      <c r="C5" s="145" t="s">
        <v>74</v>
      </c>
      <c r="D5" s="145" t="s">
        <v>75</v>
      </c>
      <c r="E5" s="145"/>
      <c r="F5" s="145"/>
      <c r="G5" s="145"/>
      <c r="H5" s="145"/>
      <c r="I5" s="145"/>
      <c r="J5" s="145"/>
      <c r="K5" s="145" t="s">
        <v>76</v>
      </c>
    </row>
    <row r="6" spans="1:11" ht="103.5" customHeight="1" x14ac:dyDescent="0.25">
      <c r="A6" s="145"/>
      <c r="B6" s="145"/>
      <c r="C6" s="145"/>
      <c r="D6" s="76" t="s">
        <v>77</v>
      </c>
      <c r="E6" s="76" t="s">
        <v>78</v>
      </c>
      <c r="F6" s="76" t="s">
        <v>79</v>
      </c>
      <c r="G6" s="76" t="s">
        <v>80</v>
      </c>
      <c r="H6" s="76" t="s">
        <v>82</v>
      </c>
      <c r="I6" s="76" t="s">
        <v>83</v>
      </c>
      <c r="J6" s="76" t="s">
        <v>84</v>
      </c>
      <c r="K6" s="145"/>
    </row>
    <row r="7" spans="1:11" x14ac:dyDescent="0.25">
      <c r="A7" s="76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77">
        <v>9</v>
      </c>
      <c r="J7" s="76">
        <v>10</v>
      </c>
      <c r="K7" s="78">
        <v>11</v>
      </c>
    </row>
    <row r="8" spans="1:11" ht="115.5" customHeight="1" x14ac:dyDescent="0.25">
      <c r="A8" s="76">
        <v>1</v>
      </c>
      <c r="B8" s="75"/>
      <c r="C8" s="79"/>
      <c r="D8" s="79"/>
      <c r="E8" s="79"/>
      <c r="F8" s="79"/>
      <c r="G8" s="79"/>
      <c r="H8" s="79"/>
      <c r="I8" s="79"/>
      <c r="J8" s="79"/>
      <c r="K8" s="79"/>
    </row>
    <row r="9" spans="1:11" s="35" customFormat="1" ht="115.5" customHeight="1" x14ac:dyDescent="0.25">
      <c r="A9" s="83">
        <v>2</v>
      </c>
      <c r="B9" s="75"/>
      <c r="C9" s="79"/>
      <c r="D9" s="80"/>
      <c r="E9" s="80"/>
      <c r="F9" s="80"/>
      <c r="G9" s="80"/>
      <c r="H9" s="80"/>
      <c r="I9" s="80"/>
      <c r="J9" s="80"/>
      <c r="K9" s="79"/>
    </row>
  </sheetData>
  <mergeCells count="6">
    <mergeCell ref="D5:J5"/>
    <mergeCell ref="A2:K3"/>
    <mergeCell ref="K5:K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2022-04-05T06:43:52Z</dcterms:modified>
</cp:coreProperties>
</file>