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2\10 Управление финансами +\МП\550-п от 06.09.2022 - копия\"/>
    </mc:Choice>
  </mc:AlternateContent>
  <xr:revisionPtr revIDLastSave="0" documentId="13_ncr:1_{B67D8BD1-EBE1-4BC9-ABEB-1F13E4C221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2'!$A$1:$L$63</definedName>
  </definedNames>
  <calcPr calcId="181029" iterate="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K36" i="1" l="1"/>
  <c r="K12" i="1" l="1"/>
  <c r="J12" i="1"/>
  <c r="J11" i="1" l="1"/>
  <c r="L63" i="1" l="1"/>
  <c r="K63" i="1"/>
  <c r="J63" i="1"/>
  <c r="I63" i="1"/>
  <c r="H63" i="1"/>
  <c r="G63" i="1"/>
  <c r="F63" i="1"/>
  <c r="L62" i="1"/>
  <c r="K62" i="1"/>
  <c r="J62" i="1"/>
  <c r="I62" i="1"/>
  <c r="H62" i="1"/>
  <c r="G62" i="1"/>
  <c r="F62" i="1"/>
  <c r="L61" i="1"/>
  <c r="L58" i="1" s="1"/>
  <c r="K61" i="1"/>
  <c r="J61" i="1"/>
  <c r="I61" i="1"/>
  <c r="H61" i="1"/>
  <c r="G61" i="1"/>
  <c r="F61" i="1"/>
  <c r="L60" i="1"/>
  <c r="K60" i="1"/>
  <c r="J60" i="1"/>
  <c r="I60" i="1"/>
  <c r="H60" i="1"/>
  <c r="G60" i="1"/>
  <c r="F60" i="1"/>
  <c r="E59" i="1"/>
  <c r="F58" i="1"/>
  <c r="H58" i="1" l="1"/>
  <c r="E63" i="1"/>
  <c r="I58" i="1"/>
  <c r="E62" i="1"/>
  <c r="J58" i="1"/>
  <c r="G58" i="1"/>
  <c r="K58" i="1"/>
  <c r="E61" i="1"/>
  <c r="E60" i="1"/>
  <c r="L36" i="1"/>
  <c r="L35" i="1"/>
  <c r="K35" i="1"/>
  <c r="J35" i="1"/>
  <c r="I35" i="1"/>
  <c r="H35" i="1"/>
  <c r="G35" i="1"/>
  <c r="F35" i="1"/>
  <c r="L34" i="1"/>
  <c r="K34" i="1"/>
  <c r="J34" i="1"/>
  <c r="I34" i="1"/>
  <c r="H34" i="1"/>
  <c r="G34" i="1"/>
  <c r="F34" i="1"/>
  <c r="E31" i="1"/>
  <c r="E30" i="1"/>
  <c r="E29" i="1"/>
  <c r="E28" i="1"/>
  <c r="E27" i="1"/>
  <c r="L26" i="1"/>
  <c r="K26" i="1"/>
  <c r="J26" i="1"/>
  <c r="I26" i="1"/>
  <c r="H26" i="1"/>
  <c r="G26" i="1"/>
  <c r="F26" i="1"/>
  <c r="E58" i="1" l="1"/>
  <c r="E26" i="1"/>
  <c r="E35" i="1"/>
  <c r="E34" i="1"/>
  <c r="H11" i="1" l="1"/>
  <c r="G11" i="1" l="1"/>
  <c r="F11" i="1" l="1"/>
  <c r="G7" i="1" l="1"/>
  <c r="E53" i="1" l="1"/>
  <c r="E44" i="1"/>
  <c r="E43" i="1"/>
  <c r="E42" i="1"/>
  <c r="E41" i="1"/>
  <c r="E40" i="1"/>
  <c r="E14" i="1"/>
  <c r="G24" i="1" l="1"/>
  <c r="H24" i="1"/>
  <c r="I24" i="1"/>
  <c r="J24" i="1"/>
  <c r="J37" i="1" s="1"/>
  <c r="K24" i="1"/>
  <c r="L24" i="1"/>
  <c r="G23" i="1"/>
  <c r="H23" i="1"/>
  <c r="I23" i="1"/>
  <c r="J23" i="1"/>
  <c r="K23" i="1"/>
  <c r="K56" i="1" s="1"/>
  <c r="L23" i="1"/>
  <c r="L49" i="1" s="1"/>
  <c r="G22" i="1"/>
  <c r="G48" i="1" s="1"/>
  <c r="H22" i="1"/>
  <c r="H48" i="1" s="1"/>
  <c r="I22" i="1"/>
  <c r="I48" i="1" s="1"/>
  <c r="J22" i="1"/>
  <c r="J48" i="1" s="1"/>
  <c r="K22" i="1"/>
  <c r="K48" i="1" s="1"/>
  <c r="L22" i="1"/>
  <c r="L48" i="1" s="1"/>
  <c r="G21" i="1"/>
  <c r="G47" i="1" s="1"/>
  <c r="H21" i="1"/>
  <c r="H47" i="1" s="1"/>
  <c r="I21" i="1"/>
  <c r="I47" i="1" s="1"/>
  <c r="J21" i="1"/>
  <c r="J47" i="1" s="1"/>
  <c r="K21" i="1"/>
  <c r="K47" i="1" s="1"/>
  <c r="L21" i="1"/>
  <c r="L47" i="1" s="1"/>
  <c r="G20" i="1"/>
  <c r="G33" i="1" s="1"/>
  <c r="H20" i="1"/>
  <c r="I20" i="1"/>
  <c r="J20" i="1"/>
  <c r="K20" i="1"/>
  <c r="L20" i="1"/>
  <c r="F20" i="1"/>
  <c r="F33" i="1" s="1"/>
  <c r="E18" i="1"/>
  <c r="E17" i="1"/>
  <c r="E16" i="1"/>
  <c r="E15" i="1"/>
  <c r="L39" i="1"/>
  <c r="K39" i="1"/>
  <c r="J39" i="1"/>
  <c r="I39" i="1"/>
  <c r="H39" i="1"/>
  <c r="G39" i="1"/>
  <c r="F39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F7" i="1"/>
  <c r="E9" i="1"/>
  <c r="E10" i="1"/>
  <c r="E11" i="1"/>
  <c r="E12" i="1"/>
  <c r="H49" i="1" l="1"/>
  <c r="H36" i="1"/>
  <c r="H32" i="1" s="1"/>
  <c r="I50" i="1"/>
  <c r="I37" i="1"/>
  <c r="L46" i="1"/>
  <c r="L33" i="1"/>
  <c r="H46" i="1"/>
  <c r="H33" i="1"/>
  <c r="J49" i="1"/>
  <c r="J36" i="1"/>
  <c r="H50" i="1"/>
  <c r="H37" i="1"/>
  <c r="J46" i="1"/>
  <c r="J33" i="1"/>
  <c r="J32" i="1" s="1"/>
  <c r="I46" i="1"/>
  <c r="I33" i="1"/>
  <c r="G49" i="1"/>
  <c r="G36" i="1"/>
  <c r="K46" i="1"/>
  <c r="K33" i="1"/>
  <c r="I49" i="1"/>
  <c r="I36" i="1"/>
  <c r="K50" i="1"/>
  <c r="K37" i="1"/>
  <c r="G50" i="1"/>
  <c r="G37" i="1"/>
  <c r="L50" i="1"/>
  <c r="L37" i="1"/>
  <c r="J55" i="1"/>
  <c r="K55" i="1"/>
  <c r="L57" i="1"/>
  <c r="L56" i="1"/>
  <c r="L55" i="1"/>
  <c r="J56" i="1"/>
  <c r="E13" i="1"/>
  <c r="H19" i="1"/>
  <c r="G46" i="1"/>
  <c r="G19" i="1"/>
  <c r="J54" i="1"/>
  <c r="J19" i="1"/>
  <c r="E20" i="1"/>
  <c r="F46" i="1"/>
  <c r="K19" i="1"/>
  <c r="K49" i="1"/>
  <c r="J57" i="1"/>
  <c r="J50" i="1"/>
  <c r="I54" i="1"/>
  <c r="L19" i="1"/>
  <c r="L54" i="1"/>
  <c r="H54" i="1"/>
  <c r="K57" i="1"/>
  <c r="E7" i="1"/>
  <c r="K54" i="1"/>
  <c r="G54" i="1"/>
  <c r="I19" i="1"/>
  <c r="K32" i="1" l="1"/>
  <c r="G32" i="1"/>
  <c r="I32" i="1"/>
  <c r="E33" i="1"/>
  <c r="L32" i="1"/>
  <c r="L52" i="1"/>
  <c r="K52" i="1"/>
  <c r="J52" i="1"/>
  <c r="E46" i="1"/>
  <c r="K45" i="1"/>
  <c r="J45" i="1"/>
  <c r="L45" i="1"/>
  <c r="F24" i="1"/>
  <c r="F23" i="1"/>
  <c r="F36" i="1" s="1"/>
  <c r="F22" i="1"/>
  <c r="F21" i="1"/>
  <c r="E36" i="1" l="1"/>
  <c r="E24" i="1"/>
  <c r="F37" i="1"/>
  <c r="E37" i="1" s="1"/>
  <c r="F19" i="1"/>
  <c r="F49" i="1"/>
  <c r="E49" i="1" s="1"/>
  <c r="E23" i="1"/>
  <c r="F50" i="1"/>
  <c r="E50" i="1" s="1"/>
  <c r="E21" i="1"/>
  <c r="F47" i="1"/>
  <c r="E47" i="1" s="1"/>
  <c r="F48" i="1"/>
  <c r="E48" i="1" s="1"/>
  <c r="E22" i="1"/>
  <c r="F54" i="1"/>
  <c r="E54" i="1" s="1"/>
  <c r="H55" i="1"/>
  <c r="F56" i="1"/>
  <c r="F57" i="1"/>
  <c r="H57" i="1"/>
  <c r="F55" i="1"/>
  <c r="I55" i="1"/>
  <c r="G55" i="1"/>
  <c r="I57" i="1"/>
  <c r="G57" i="1"/>
  <c r="I56" i="1"/>
  <c r="H56" i="1"/>
  <c r="G56" i="1"/>
  <c r="E32" i="1" l="1"/>
  <c r="F32" i="1"/>
  <c r="E19" i="1"/>
  <c r="H52" i="1"/>
  <c r="E57" i="1"/>
  <c r="F45" i="1"/>
  <c r="E55" i="1"/>
  <c r="F52" i="1"/>
  <c r="E56" i="1"/>
  <c r="I45" i="1"/>
  <c r="I52" i="1"/>
  <c r="H45" i="1"/>
  <c r="G52" i="1"/>
  <c r="G45" i="1"/>
  <c r="E39" i="1" l="1"/>
  <c r="E45" i="1" l="1"/>
  <c r="E52" i="1"/>
</calcChain>
</file>

<file path=xl/sharedStrings.xml><?xml version="1.0" encoding="utf-8"?>
<sst xmlns="http://schemas.openxmlformats.org/spreadsheetml/2006/main" count="160" uniqueCount="99">
  <si>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</si>
  <si>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</si>
  <si>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</si>
  <si>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</si>
  <si>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</si>
  <si>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</si>
  <si>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</si>
  <si>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</si>
  <si>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</si>
  <si>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</si>
  <si>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</si>
  <si>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</si>
  <si>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</si>
  <si>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</si>
  <si>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</si>
  <si>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</si>
  <si>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</si>
  <si>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</si>
  <si>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2025-2030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</si>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</sst>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  <numFmt numFmtId="169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7" fontId="6" fillId="2" borderId="0" xfId="0" applyNumberFormat="1" applyFont="1" applyFill="1" applyAlignment="1">
      <alignment vertical="top"/>
    </xf>
    <xf numFmtId="168" fontId="7" fillId="2" borderId="0" xfId="0" applyNumberFormat="1" applyFont="1" applyFill="1" applyAlignment="1">
      <alignment vertical="top"/>
    </xf>
    <xf numFmtId="168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6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vertical="top"/>
    </xf>
    <xf numFmtId="166" fontId="11" fillId="0" borderId="1" xfId="41" applyNumberFormat="1" applyFont="1" applyBorder="1" applyAlignment="1">
      <alignment vertical="top"/>
    </xf>
    <xf numFmtId="166" fontId="9" fillId="0" borderId="1" xfId="0" applyNumberFormat="1" applyFont="1" applyFill="1" applyBorder="1" applyAlignment="1">
      <alignment vertical="top"/>
    </xf>
    <xf numFmtId="166" fontId="10" fillId="2" borderId="1" xfId="0" applyNumberFormat="1" applyFont="1" applyFill="1" applyBorder="1" applyAlignment="1">
      <alignment vertical="top" wrapText="1"/>
    </xf>
    <xf numFmtId="0" fontId="9" fillId="2" borderId="6" xfId="0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6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69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69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69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9" fontId="16" fillId="0" borderId="1" xfId="58" applyNumberFormat="1" applyFont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top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2 3" xfId="51" xr:uid="{00000000-0005-0000-0000-000017000000}"/>
    <cellStyle name="Обычный 2 4" xfId="54" xr:uid="{00000000-0005-0000-0000-000018000000}"/>
    <cellStyle name="Обычный 2 5" xfId="55" xr:uid="{00000000-0005-0000-0000-000019000000}"/>
    <cellStyle name="Обычный 2 6" xfId="56" xr:uid="{00000000-0005-0000-0000-00001A000000}"/>
    <cellStyle name="Обычный 2 7" xfId="57" xr:uid="{00000000-0005-0000-0000-00001B000000}"/>
    <cellStyle name="Обычный 2 8" xfId="58" xr:uid="{00000000-0005-0000-0000-00001C000000}"/>
    <cellStyle name="Обычный 3" xfId="21" xr:uid="{00000000-0005-0000-0000-00001D000000}"/>
    <cellStyle name="Обычный 4" xfId="22" xr:uid="{00000000-0005-0000-0000-00001E000000}"/>
    <cellStyle name="Обычный 4 2" xfId="23" xr:uid="{00000000-0005-0000-0000-00001F000000}"/>
    <cellStyle name="Обычный 4 2 2" xfId="24" xr:uid="{00000000-0005-0000-0000-000020000000}"/>
    <cellStyle name="Обычный 4 2 2 2" xfId="25" xr:uid="{00000000-0005-0000-0000-000021000000}"/>
    <cellStyle name="Обычный 4 2 3" xfId="26" xr:uid="{00000000-0005-0000-0000-000022000000}"/>
    <cellStyle name="Обычный 4 3" xfId="27" xr:uid="{00000000-0005-0000-0000-000023000000}"/>
    <cellStyle name="Обычный 4 3 2" xfId="28" xr:uid="{00000000-0005-0000-0000-000024000000}"/>
    <cellStyle name="Обычный 4 3 2 2" xfId="29" xr:uid="{00000000-0005-0000-0000-000025000000}"/>
    <cellStyle name="Обычный 4 3 3" xfId="30" xr:uid="{00000000-0005-0000-0000-000026000000}"/>
    <cellStyle name="Обычный 4 4" xfId="31" xr:uid="{00000000-0005-0000-0000-000027000000}"/>
    <cellStyle name="Обычный 4 4 2" xfId="32" xr:uid="{00000000-0005-0000-0000-000028000000}"/>
    <cellStyle name="Обычный 4 5" xfId="33" xr:uid="{00000000-0005-0000-0000-000029000000}"/>
    <cellStyle name="Обычный 4 5 2" xfId="34" xr:uid="{00000000-0005-0000-0000-00002A000000}"/>
    <cellStyle name="Обычный 4 6" xfId="35" xr:uid="{00000000-0005-0000-0000-00002B000000}"/>
    <cellStyle name="Обычный 6" xfId="53" xr:uid="{00000000-0005-0000-0000-00002C000000}"/>
    <cellStyle name="Процентный 2" xfId="36" xr:uid="{00000000-0005-0000-0000-00002D000000}"/>
    <cellStyle name="Процентный 2 2" xfId="37" xr:uid="{00000000-0005-0000-0000-00002E000000}"/>
    <cellStyle name="Процентный 3" xfId="38" xr:uid="{00000000-0005-0000-0000-00002F000000}"/>
    <cellStyle name="Процентный 4" xfId="39" xr:uid="{00000000-0005-0000-0000-000030000000}"/>
    <cellStyle name="Финансовый 2" xfId="40" xr:uid="{00000000-0005-0000-0000-000031000000}"/>
    <cellStyle name="Финансовый 2 2" xfId="41" xr:uid="{00000000-0005-0000-0000-000032000000}"/>
    <cellStyle name="Финансовый 2 3" xfId="52" xr:uid="{00000000-0005-0000-0000-000033000000}"/>
    <cellStyle name="Финансовый 3" xfId="42" xr:uid="{00000000-0005-0000-0000-000034000000}"/>
    <cellStyle name="Финансовый 3 2" xfId="43" xr:uid="{00000000-0005-0000-0000-000035000000}"/>
    <cellStyle name="Финансовый 4" xfId="44" xr:uid="{00000000-0005-0000-0000-000036000000}"/>
    <cellStyle name="Финансовый 5" xfId="45" xr:uid="{00000000-0005-0000-0000-000037000000}"/>
    <cellStyle name="Финансовый 6" xfId="46" xr:uid="{00000000-0005-0000-0000-000038000000}"/>
    <cellStyle name="Финансовый 6 2" xfId="47" xr:uid="{00000000-0005-0000-0000-000039000000}"/>
    <cellStyle name="Финансовый 7" xfId="48" xr:uid="{00000000-0005-0000-0000-00003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view="pageBreakPreview" zoomScale="85" zoomScaleNormal="85" zoomScaleSheetLayoutView="85" workbookViewId="0">
      <selection activeCell="I19" sqref="I19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0.7109375" style="3" bestFit="1" customWidth="1"/>
    <col min="14" max="16384" width="9.140625" style="3"/>
  </cols>
  <sheetData>
    <row r="1" spans="1:13" x14ac:dyDescent="0.25">
      <c r="A1" s="105" t="s">
        <v>12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3" ht="31.5" customHeight="1" x14ac:dyDescent="0.25">
      <c r="A2" s="117" t="s">
        <v>22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3" ht="24" customHeight="1" x14ac:dyDescent="0.25">
      <c r="A3" s="111" t="s">
        <v>20</v>
      </c>
      <c r="B3" s="110" t="s">
        <v>21</v>
      </c>
      <c r="C3" s="109" t="s">
        <v>13</v>
      </c>
      <c r="D3" s="109" t="s">
        <v>6</v>
      </c>
      <c r="E3" s="115" t="s">
        <v>2</v>
      </c>
      <c r="F3" s="116"/>
      <c r="G3" s="116"/>
      <c r="H3" s="116"/>
      <c r="I3" s="116"/>
      <c r="J3" s="116"/>
      <c r="K3" s="116"/>
      <c r="L3" s="116"/>
    </row>
    <row r="4" spans="1:13" ht="27" customHeight="1" x14ac:dyDescent="0.25">
      <c r="A4" s="111"/>
      <c r="B4" s="110"/>
      <c r="C4" s="109"/>
      <c r="D4" s="109"/>
      <c r="E4" s="108" t="s">
        <v>8</v>
      </c>
      <c r="F4" s="115" t="s">
        <v>7</v>
      </c>
      <c r="G4" s="116"/>
      <c r="H4" s="116"/>
      <c r="I4" s="116"/>
      <c r="J4" s="116"/>
      <c r="K4" s="116"/>
      <c r="L4" s="116"/>
    </row>
    <row r="5" spans="1:13" ht="44.25" customHeight="1" x14ac:dyDescent="0.25">
      <c r="A5" s="111"/>
      <c r="B5" s="110"/>
      <c r="C5" s="109"/>
      <c r="D5" s="109"/>
      <c r="E5" s="108"/>
      <c r="F5" s="28">
        <v>2019</v>
      </c>
      <c r="G5" s="28">
        <v>2020</v>
      </c>
      <c r="H5" s="28">
        <v>2021</v>
      </c>
      <c r="I5" s="28">
        <v>2022</v>
      </c>
      <c r="J5" s="28">
        <v>2023</v>
      </c>
      <c r="K5" s="28">
        <v>2024</v>
      </c>
      <c r="L5" s="28" t="s">
        <v>18</v>
      </c>
    </row>
    <row r="6" spans="1:13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2">
        <v>10</v>
      </c>
      <c r="K6" s="12">
        <v>11</v>
      </c>
      <c r="L6" s="12">
        <v>12</v>
      </c>
    </row>
    <row r="7" spans="1:13" x14ac:dyDescent="0.25">
      <c r="A7" s="107" t="s">
        <v>9</v>
      </c>
      <c r="B7" s="112" t="s">
        <v>19</v>
      </c>
      <c r="C7" s="106" t="s">
        <v>15</v>
      </c>
      <c r="D7" s="13" t="s">
        <v>1</v>
      </c>
      <c r="E7" s="14">
        <f t="shared" ref="E7:E18" si="0">SUM(F7:L7)</f>
        <v>721905.31984999985</v>
      </c>
      <c r="F7" s="14">
        <f>SUM(F8:F12)</f>
        <v>62361.723149999991</v>
      </c>
      <c r="G7" s="14">
        <f>SUM(G8:G12)</f>
        <v>51957.803369999994</v>
      </c>
      <c r="H7" s="14">
        <f t="shared" ref="H7:L7" si="1">SUM(H8:H12)</f>
        <v>56002.837329999995</v>
      </c>
      <c r="I7" s="14">
        <f t="shared" si="1"/>
        <v>69310.627999999997</v>
      </c>
      <c r="J7" s="14">
        <f t="shared" si="1"/>
        <v>60284.040999999997</v>
      </c>
      <c r="K7" s="14">
        <f t="shared" si="1"/>
        <v>60284.040999999997</v>
      </c>
      <c r="L7" s="14">
        <f t="shared" si="1"/>
        <v>361704.24599999998</v>
      </c>
    </row>
    <row r="8" spans="1:13" x14ac:dyDescent="0.25">
      <c r="A8" s="107"/>
      <c r="B8" s="113"/>
      <c r="C8" s="106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</row>
    <row r="9" spans="1:13" ht="33" x14ac:dyDescent="0.25">
      <c r="A9" s="107"/>
      <c r="B9" s="113"/>
      <c r="C9" s="106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3" x14ac:dyDescent="0.25">
      <c r="A10" s="107"/>
      <c r="B10" s="113"/>
      <c r="C10" s="106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</row>
    <row r="11" spans="1:13" x14ac:dyDescent="0.25">
      <c r="A11" s="107"/>
      <c r="B11" s="113"/>
      <c r="C11" s="106"/>
      <c r="D11" s="15" t="s">
        <v>91</v>
      </c>
      <c r="E11" s="16">
        <f t="shared" si="0"/>
        <v>289082.75284999993</v>
      </c>
      <c r="F11" s="18">
        <f>60727.058+7192.94-2069.3801-2003.088-1485.80675</f>
        <v>62361.723149999991</v>
      </c>
      <c r="G11" s="17">
        <f>58271.125-1194.61115+41.68294-2536.05307+534.39859-910.29718-2248.44176</f>
        <v>51957.803369999994</v>
      </c>
      <c r="H11" s="17">
        <f>58688.18042-599.74309-2085.6</f>
        <v>56002.837329999995</v>
      </c>
      <c r="I11" s="17">
        <f>60284.041+2379.8054+4231.4176+68.308+68.5+49.59-367.421+2596.387</f>
        <v>69310.627999999997</v>
      </c>
      <c r="J11" s="17">
        <f>49125.561+162.1</f>
        <v>49287.661</v>
      </c>
      <c r="K11" s="17">
        <v>162.1</v>
      </c>
      <c r="L11" s="17">
        <v>0</v>
      </c>
    </row>
    <row r="12" spans="1:13" x14ac:dyDescent="0.25">
      <c r="A12" s="107"/>
      <c r="B12" s="114"/>
      <c r="C12" s="106"/>
      <c r="D12" s="15" t="s">
        <v>5</v>
      </c>
      <c r="E12" s="16">
        <f t="shared" si="0"/>
        <v>432822.56699999998</v>
      </c>
      <c r="F12" s="17">
        <v>0</v>
      </c>
      <c r="G12" s="18"/>
      <c r="H12" s="17"/>
      <c r="I12" s="17"/>
      <c r="J12" s="17">
        <f>11158.48-162.1</f>
        <v>10996.38</v>
      </c>
      <c r="K12" s="17">
        <f>60284.041-162.1</f>
        <v>60121.940999999999</v>
      </c>
      <c r="L12" s="17">
        <v>361704.24599999998</v>
      </c>
      <c r="M12" s="6"/>
    </row>
    <row r="13" spans="1:13" x14ac:dyDescent="0.25">
      <c r="A13" s="107" t="s">
        <v>10</v>
      </c>
      <c r="B13" s="112" t="s">
        <v>92</v>
      </c>
      <c r="C13" s="106" t="s">
        <v>15</v>
      </c>
      <c r="D13" s="13" t="s">
        <v>1</v>
      </c>
      <c r="E13" s="14">
        <f t="shared" si="0"/>
        <v>0</v>
      </c>
      <c r="F13" s="14">
        <f>SUM(F14:F18)</f>
        <v>0</v>
      </c>
      <c r="G13" s="14">
        <f t="shared" ref="G13" si="2">SUM(G14:G18)</f>
        <v>0</v>
      </c>
      <c r="H13" s="14">
        <f t="shared" ref="H13" si="3">SUM(H14:H18)</f>
        <v>0</v>
      </c>
      <c r="I13" s="14">
        <f t="shared" ref="I13" si="4">SUM(I14:I18)</f>
        <v>0</v>
      </c>
      <c r="J13" s="14">
        <f t="shared" ref="J13" si="5">SUM(J14:J18)</f>
        <v>0</v>
      </c>
      <c r="K13" s="14">
        <f t="shared" ref="K13" si="6">SUM(K14:K18)</f>
        <v>0</v>
      </c>
      <c r="L13" s="14">
        <f t="shared" ref="L13" si="7">SUM(L14:L18)</f>
        <v>0</v>
      </c>
    </row>
    <row r="14" spans="1:13" x14ac:dyDescent="0.25">
      <c r="A14" s="107"/>
      <c r="B14" s="113"/>
      <c r="C14" s="106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</row>
    <row r="15" spans="1:13" ht="33" x14ac:dyDescent="0.25">
      <c r="A15" s="107"/>
      <c r="B15" s="113"/>
      <c r="C15" s="106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3" x14ac:dyDescent="0.25">
      <c r="A16" s="107"/>
      <c r="B16" s="113"/>
      <c r="C16" s="106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</row>
    <row r="17" spans="1:13" x14ac:dyDescent="0.25">
      <c r="A17" s="107"/>
      <c r="B17" s="113"/>
      <c r="C17" s="106"/>
      <c r="D17" s="15" t="s">
        <v>91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</row>
    <row r="18" spans="1:13" x14ac:dyDescent="0.25">
      <c r="A18" s="107"/>
      <c r="B18" s="114"/>
      <c r="C18" s="106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</row>
    <row r="19" spans="1:13" s="4" customFormat="1" ht="16.5" customHeight="1" x14ac:dyDescent="0.25">
      <c r="A19" s="96" t="s">
        <v>4</v>
      </c>
      <c r="B19" s="97"/>
      <c r="C19" s="98"/>
      <c r="D19" s="13" t="s">
        <v>1</v>
      </c>
      <c r="E19" s="14">
        <f>SUM(E21:E24)</f>
        <v>721905.31984999985</v>
      </c>
      <c r="F19" s="14">
        <f>SUM(F20:F24)</f>
        <v>62361.723149999991</v>
      </c>
      <c r="G19" s="14">
        <f>SUM(G20:G24)</f>
        <v>51957.803369999994</v>
      </c>
      <c r="H19" s="14">
        <f t="shared" ref="H19" si="8">SUM(H20:H24)</f>
        <v>56002.837329999995</v>
      </c>
      <c r="I19" s="14">
        <f t="shared" ref="I19" si="9">SUM(I20:I24)</f>
        <v>69310.627999999997</v>
      </c>
      <c r="J19" s="14">
        <f t="shared" ref="J19" si="10">SUM(J20:J24)</f>
        <v>60284.040999999997</v>
      </c>
      <c r="K19" s="14">
        <f t="shared" ref="K19" si="11">SUM(K20:K24)</f>
        <v>60284.040999999997</v>
      </c>
      <c r="L19" s="14">
        <f t="shared" ref="L19" si="12">SUM(L20:L24)</f>
        <v>361704.24599999998</v>
      </c>
      <c r="M19" s="7"/>
    </row>
    <row r="20" spans="1:13" s="4" customFormat="1" x14ac:dyDescent="0.25">
      <c r="A20" s="99"/>
      <c r="B20" s="100"/>
      <c r="C20" s="101"/>
      <c r="D20" s="13" t="s">
        <v>16</v>
      </c>
      <c r="E20" s="14">
        <f>SUM(F20:L20)</f>
        <v>0</v>
      </c>
      <c r="F20" s="14">
        <f>F8+F14</f>
        <v>0</v>
      </c>
      <c r="G20" s="14">
        <f t="shared" ref="G20:L20" si="13">G8+G14</f>
        <v>0</v>
      </c>
      <c r="H20" s="14">
        <f t="shared" si="13"/>
        <v>0</v>
      </c>
      <c r="I20" s="14">
        <f t="shared" si="13"/>
        <v>0</v>
      </c>
      <c r="J20" s="14">
        <f t="shared" si="13"/>
        <v>0</v>
      </c>
      <c r="K20" s="14">
        <f t="shared" si="13"/>
        <v>0</v>
      </c>
      <c r="L20" s="14">
        <f t="shared" si="13"/>
        <v>0</v>
      </c>
      <c r="M20" s="7"/>
    </row>
    <row r="21" spans="1:13" s="4" customFormat="1" ht="33" x14ac:dyDescent="0.25">
      <c r="A21" s="99"/>
      <c r="B21" s="100"/>
      <c r="C21" s="101"/>
      <c r="D21" s="13" t="s">
        <v>3</v>
      </c>
      <c r="E21" s="14">
        <f>SUM(F21:L21)</f>
        <v>0</v>
      </c>
      <c r="F21" s="14">
        <f>F9+F15</f>
        <v>0</v>
      </c>
      <c r="G21" s="14">
        <f t="shared" ref="G21:L21" si="14">G9+G15</f>
        <v>0</v>
      </c>
      <c r="H21" s="14">
        <f t="shared" si="14"/>
        <v>0</v>
      </c>
      <c r="I21" s="14">
        <f t="shared" si="14"/>
        <v>0</v>
      </c>
      <c r="J21" s="14">
        <f t="shared" si="14"/>
        <v>0</v>
      </c>
      <c r="K21" s="14">
        <f t="shared" si="14"/>
        <v>0</v>
      </c>
      <c r="L21" s="14">
        <f t="shared" si="14"/>
        <v>0</v>
      </c>
      <c r="M21" s="7"/>
    </row>
    <row r="22" spans="1:13" s="4" customFormat="1" x14ac:dyDescent="0.25">
      <c r="A22" s="99"/>
      <c r="B22" s="100"/>
      <c r="C22" s="101"/>
      <c r="D22" s="13" t="s">
        <v>11</v>
      </c>
      <c r="E22" s="14">
        <f>SUM(F22:L22)</f>
        <v>0</v>
      </c>
      <c r="F22" s="14">
        <f>F10+F16</f>
        <v>0</v>
      </c>
      <c r="G22" s="14">
        <f t="shared" ref="G22:L22" si="15">G10+G16</f>
        <v>0</v>
      </c>
      <c r="H22" s="14">
        <f t="shared" si="15"/>
        <v>0</v>
      </c>
      <c r="I22" s="14">
        <f t="shared" si="15"/>
        <v>0</v>
      </c>
      <c r="J22" s="14">
        <f t="shared" si="15"/>
        <v>0</v>
      </c>
      <c r="K22" s="14">
        <f t="shared" si="15"/>
        <v>0</v>
      </c>
      <c r="L22" s="14">
        <f t="shared" si="15"/>
        <v>0</v>
      </c>
      <c r="M22" s="7"/>
    </row>
    <row r="23" spans="1:13" s="4" customFormat="1" x14ac:dyDescent="0.25">
      <c r="A23" s="99"/>
      <c r="B23" s="100"/>
      <c r="C23" s="101"/>
      <c r="D23" s="13" t="s">
        <v>91</v>
      </c>
      <c r="E23" s="14">
        <f>SUM(F23:L23)</f>
        <v>289082.75284999993</v>
      </c>
      <c r="F23" s="19">
        <f>F11+F17</f>
        <v>62361.723149999991</v>
      </c>
      <c r="G23" s="19">
        <f t="shared" ref="G23:L23" si="16">G11+G17</f>
        <v>51957.803369999994</v>
      </c>
      <c r="H23" s="19">
        <f t="shared" si="16"/>
        <v>56002.837329999995</v>
      </c>
      <c r="I23" s="19">
        <f t="shared" si="16"/>
        <v>69310.627999999997</v>
      </c>
      <c r="J23" s="19">
        <f t="shared" si="16"/>
        <v>49287.661</v>
      </c>
      <c r="K23" s="19">
        <f t="shared" si="16"/>
        <v>162.1</v>
      </c>
      <c r="L23" s="19">
        <f t="shared" si="16"/>
        <v>0</v>
      </c>
      <c r="M23" s="7"/>
    </row>
    <row r="24" spans="1:13" s="4" customFormat="1" x14ac:dyDescent="0.25">
      <c r="A24" s="102"/>
      <c r="B24" s="103"/>
      <c r="C24" s="104"/>
      <c r="D24" s="13" t="s">
        <v>5</v>
      </c>
      <c r="E24" s="14">
        <f>SUM(F24:L24)</f>
        <v>432822.56699999998</v>
      </c>
      <c r="F24" s="14">
        <f>F12+F18</f>
        <v>0</v>
      </c>
      <c r="G24" s="14">
        <f t="shared" ref="G24:L24" si="17">G12+G18</f>
        <v>0</v>
      </c>
      <c r="H24" s="14">
        <f t="shared" si="17"/>
        <v>0</v>
      </c>
      <c r="I24" s="14">
        <f t="shared" si="17"/>
        <v>0</v>
      </c>
      <c r="J24" s="14">
        <f t="shared" si="17"/>
        <v>10996.38</v>
      </c>
      <c r="K24" s="14">
        <f t="shared" si="17"/>
        <v>60121.940999999999</v>
      </c>
      <c r="L24" s="14">
        <f t="shared" si="17"/>
        <v>361704.24599999998</v>
      </c>
      <c r="M24" s="7"/>
    </row>
    <row r="25" spans="1:13" x14ac:dyDescent="0.25">
      <c r="A25" s="85" t="s">
        <v>14</v>
      </c>
      <c r="B25" s="86"/>
      <c r="C25" s="29"/>
      <c r="D25" s="15"/>
      <c r="E25" s="16"/>
      <c r="F25" s="21"/>
      <c r="G25" s="21"/>
      <c r="H25" s="21"/>
      <c r="I25" s="21"/>
      <c r="J25" s="22"/>
      <c r="K25" s="22"/>
      <c r="L25" s="22"/>
      <c r="M25" s="8"/>
    </row>
    <row r="26" spans="1:13" ht="16.5" customHeight="1" x14ac:dyDescent="0.25">
      <c r="A26" s="87" t="s">
        <v>23</v>
      </c>
      <c r="B26" s="88"/>
      <c r="C26" s="89"/>
      <c r="D26" s="13" t="s">
        <v>1</v>
      </c>
      <c r="E26" s="14">
        <f t="shared" ref="E26" si="18">SUM(E28:E31)</f>
        <v>0</v>
      </c>
      <c r="F26" s="14">
        <f>SUM(F27:F31)</f>
        <v>0</v>
      </c>
      <c r="G26" s="14">
        <f t="shared" ref="G26:L26" si="19">SUM(G27:G31)</f>
        <v>0</v>
      </c>
      <c r="H26" s="14">
        <f t="shared" si="19"/>
        <v>0</v>
      </c>
      <c r="I26" s="14">
        <f t="shared" si="19"/>
        <v>0</v>
      </c>
      <c r="J26" s="14">
        <f t="shared" si="19"/>
        <v>0</v>
      </c>
      <c r="K26" s="14">
        <f t="shared" si="19"/>
        <v>0</v>
      </c>
      <c r="L26" s="14">
        <f t="shared" si="19"/>
        <v>0</v>
      </c>
      <c r="M26" s="8"/>
    </row>
    <row r="27" spans="1:13" x14ac:dyDescent="0.25">
      <c r="A27" s="90"/>
      <c r="B27" s="91"/>
      <c r="C27" s="92"/>
      <c r="D27" s="15" t="s">
        <v>16</v>
      </c>
      <c r="E27" s="16">
        <f>SUM(F27:L27)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8"/>
    </row>
    <row r="28" spans="1:13" ht="33" x14ac:dyDescent="0.25">
      <c r="A28" s="90"/>
      <c r="B28" s="91"/>
      <c r="C28" s="92"/>
      <c r="D28" s="15" t="s">
        <v>3</v>
      </c>
      <c r="E28" s="16">
        <f>SUM(F28:L28)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8"/>
    </row>
    <row r="29" spans="1:13" x14ac:dyDescent="0.25">
      <c r="A29" s="90"/>
      <c r="B29" s="91"/>
      <c r="C29" s="92"/>
      <c r="D29" s="15" t="s">
        <v>11</v>
      </c>
      <c r="E29" s="16">
        <f>SUM(F29:L29)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8"/>
    </row>
    <row r="30" spans="1:13" x14ac:dyDescent="0.25">
      <c r="A30" s="90"/>
      <c r="B30" s="91"/>
      <c r="C30" s="92"/>
      <c r="D30" s="15" t="s">
        <v>91</v>
      </c>
      <c r="E30" s="16">
        <f>SUM(F30:L30)</f>
        <v>0</v>
      </c>
      <c r="F30" s="16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8"/>
    </row>
    <row r="31" spans="1:13" x14ac:dyDescent="0.25">
      <c r="A31" s="93"/>
      <c r="B31" s="94"/>
      <c r="C31" s="95"/>
      <c r="D31" s="15" t="s">
        <v>5</v>
      </c>
      <c r="E31" s="16">
        <f>SUM(F31:L31)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8"/>
    </row>
    <row r="32" spans="1:13" x14ac:dyDescent="0.25">
      <c r="A32" s="87" t="s">
        <v>24</v>
      </c>
      <c r="B32" s="88"/>
      <c r="C32" s="89"/>
      <c r="D32" s="13" t="s">
        <v>1</v>
      </c>
      <c r="E32" s="14">
        <f t="shared" ref="E32" si="20">SUM(E34:E37)</f>
        <v>721905.31984999985</v>
      </c>
      <c r="F32" s="14">
        <f>SUM(F33:F37)</f>
        <v>62361.723149999991</v>
      </c>
      <c r="G32" s="14">
        <f t="shared" ref="G32:L32" si="21">SUM(G33:G37)</f>
        <v>51957.803369999994</v>
      </c>
      <c r="H32" s="14">
        <f t="shared" si="21"/>
        <v>56002.837329999995</v>
      </c>
      <c r="I32" s="14">
        <f t="shared" si="21"/>
        <v>69310.627999999997</v>
      </c>
      <c r="J32" s="14">
        <f t="shared" si="21"/>
        <v>60284.040999999997</v>
      </c>
      <c r="K32" s="14">
        <f t="shared" si="21"/>
        <v>60284.040999999997</v>
      </c>
      <c r="L32" s="14">
        <f t="shared" si="21"/>
        <v>361704.24599999998</v>
      </c>
    </row>
    <row r="33" spans="1:13" x14ac:dyDescent="0.25">
      <c r="A33" s="90"/>
      <c r="B33" s="91"/>
      <c r="C33" s="92"/>
      <c r="D33" s="15" t="s">
        <v>16</v>
      </c>
      <c r="E33" s="16">
        <f>SUM(F33:L33)</f>
        <v>0</v>
      </c>
      <c r="F33" s="16">
        <f t="shared" ref="F33:L33" si="22">F20</f>
        <v>0</v>
      </c>
      <c r="G33" s="16">
        <f t="shared" si="22"/>
        <v>0</v>
      </c>
      <c r="H33" s="16">
        <f t="shared" si="22"/>
        <v>0</v>
      </c>
      <c r="I33" s="16">
        <f t="shared" si="22"/>
        <v>0</v>
      </c>
      <c r="J33" s="16">
        <f t="shared" si="22"/>
        <v>0</v>
      </c>
      <c r="K33" s="16">
        <f t="shared" si="22"/>
        <v>0</v>
      </c>
      <c r="L33" s="16">
        <f t="shared" si="22"/>
        <v>0</v>
      </c>
    </row>
    <row r="34" spans="1:13" ht="33" x14ac:dyDescent="0.25">
      <c r="A34" s="90"/>
      <c r="B34" s="91"/>
      <c r="C34" s="92"/>
      <c r="D34" s="15" t="s">
        <v>3</v>
      </c>
      <c r="E34" s="16">
        <f>SUM(F34:L34)</f>
        <v>0</v>
      </c>
      <c r="F34" s="16">
        <f t="shared" ref="F34:L35" si="23">F8</f>
        <v>0</v>
      </c>
      <c r="G34" s="16">
        <f t="shared" si="23"/>
        <v>0</v>
      </c>
      <c r="H34" s="16">
        <f t="shared" si="23"/>
        <v>0</v>
      </c>
      <c r="I34" s="16">
        <f t="shared" si="23"/>
        <v>0</v>
      </c>
      <c r="J34" s="16">
        <f t="shared" si="23"/>
        <v>0</v>
      </c>
      <c r="K34" s="16">
        <f t="shared" si="23"/>
        <v>0</v>
      </c>
      <c r="L34" s="16">
        <f t="shared" si="23"/>
        <v>0</v>
      </c>
    </row>
    <row r="35" spans="1:13" x14ac:dyDescent="0.25">
      <c r="A35" s="90"/>
      <c r="B35" s="91"/>
      <c r="C35" s="92"/>
      <c r="D35" s="15" t="s">
        <v>11</v>
      </c>
      <c r="E35" s="16">
        <f>SUM(F35:L35)</f>
        <v>0</v>
      </c>
      <c r="F35" s="16">
        <f t="shared" si="23"/>
        <v>0</v>
      </c>
      <c r="G35" s="16">
        <f t="shared" si="23"/>
        <v>0</v>
      </c>
      <c r="H35" s="16">
        <f t="shared" si="23"/>
        <v>0</v>
      </c>
      <c r="I35" s="16">
        <f t="shared" si="23"/>
        <v>0</v>
      </c>
      <c r="J35" s="16">
        <f t="shared" si="23"/>
        <v>0</v>
      </c>
      <c r="K35" s="16">
        <f t="shared" si="23"/>
        <v>0</v>
      </c>
      <c r="L35" s="16">
        <f t="shared" si="23"/>
        <v>0</v>
      </c>
    </row>
    <row r="36" spans="1:13" x14ac:dyDescent="0.25">
      <c r="A36" s="90"/>
      <c r="B36" s="91"/>
      <c r="C36" s="92"/>
      <c r="D36" s="15" t="s">
        <v>91</v>
      </c>
      <c r="E36" s="16">
        <f>SUM(F36:L36)</f>
        <v>289082.75284999993</v>
      </c>
      <c r="F36" s="16">
        <f t="shared" ref="F36:J37" si="24">F23</f>
        <v>62361.723149999991</v>
      </c>
      <c r="G36" s="16">
        <f t="shared" si="24"/>
        <v>51957.803369999994</v>
      </c>
      <c r="H36" s="16">
        <f t="shared" si="24"/>
        <v>56002.837329999995</v>
      </c>
      <c r="I36" s="16">
        <f t="shared" si="24"/>
        <v>69310.627999999997</v>
      </c>
      <c r="J36" s="16">
        <f t="shared" si="24"/>
        <v>49287.661</v>
      </c>
      <c r="K36" s="16">
        <f>K11</f>
        <v>162.1</v>
      </c>
      <c r="L36" s="16">
        <f>L10</f>
        <v>0</v>
      </c>
    </row>
    <row r="37" spans="1:13" x14ac:dyDescent="0.25">
      <c r="A37" s="93"/>
      <c r="B37" s="94"/>
      <c r="C37" s="95"/>
      <c r="D37" s="15" t="s">
        <v>5</v>
      </c>
      <c r="E37" s="16">
        <f>SUM(F37:L37)</f>
        <v>432822.56699999998</v>
      </c>
      <c r="F37" s="16">
        <f t="shared" si="24"/>
        <v>0</v>
      </c>
      <c r="G37" s="16">
        <f t="shared" si="24"/>
        <v>0</v>
      </c>
      <c r="H37" s="16">
        <f t="shared" si="24"/>
        <v>0</v>
      </c>
      <c r="I37" s="16">
        <f t="shared" si="24"/>
        <v>0</v>
      </c>
      <c r="J37" s="16">
        <f t="shared" si="24"/>
        <v>10996.38</v>
      </c>
      <c r="K37" s="16">
        <f>K24</f>
        <v>60121.940999999999</v>
      </c>
      <c r="L37" s="16">
        <f>L24</f>
        <v>361704.24599999998</v>
      </c>
    </row>
    <row r="38" spans="1:13" x14ac:dyDescent="0.25">
      <c r="A38" s="85" t="s">
        <v>14</v>
      </c>
      <c r="B38" s="86"/>
      <c r="C38" s="20"/>
      <c r="D38" s="15"/>
      <c r="E38" s="16"/>
      <c r="F38" s="21"/>
      <c r="G38" s="21"/>
      <c r="H38" s="21"/>
      <c r="I38" s="21"/>
      <c r="J38" s="22"/>
      <c r="K38" s="22"/>
      <c r="L38" s="22"/>
      <c r="M38" s="8"/>
    </row>
    <row r="39" spans="1:13" ht="16.5" customHeight="1" x14ac:dyDescent="0.25">
      <c r="A39" s="87" t="s">
        <v>25</v>
      </c>
      <c r="B39" s="88"/>
      <c r="C39" s="89"/>
      <c r="D39" s="13" t="s">
        <v>1</v>
      </c>
      <c r="E39" s="14">
        <f t="shared" ref="E39" si="25">SUM(E41:E44)</f>
        <v>0</v>
      </c>
      <c r="F39" s="14">
        <f>SUM(F40:F44)</f>
        <v>0</v>
      </c>
      <c r="G39" s="14">
        <f t="shared" ref="G39" si="26">SUM(G40:G44)</f>
        <v>0</v>
      </c>
      <c r="H39" s="14">
        <f t="shared" ref="H39" si="27">SUM(H40:H44)</f>
        <v>0</v>
      </c>
      <c r="I39" s="14">
        <f t="shared" ref="I39" si="28">SUM(I40:I44)</f>
        <v>0</v>
      </c>
      <c r="J39" s="14">
        <f t="shared" ref="J39" si="29">SUM(J40:J44)</f>
        <v>0</v>
      </c>
      <c r="K39" s="14">
        <f t="shared" ref="K39" si="30">SUM(K40:K44)</f>
        <v>0</v>
      </c>
      <c r="L39" s="14">
        <f t="shared" ref="L39" si="31">SUM(L40:L44)</f>
        <v>0</v>
      </c>
      <c r="M39" s="8"/>
    </row>
    <row r="40" spans="1:13" x14ac:dyDescent="0.25">
      <c r="A40" s="90"/>
      <c r="B40" s="91"/>
      <c r="C40" s="92"/>
      <c r="D40" s="15" t="s">
        <v>16</v>
      </c>
      <c r="E40" s="16">
        <f>SUM(F40:L40)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8"/>
    </row>
    <row r="41" spans="1:13" ht="33" x14ac:dyDescent="0.25">
      <c r="A41" s="90"/>
      <c r="B41" s="91"/>
      <c r="C41" s="92"/>
      <c r="D41" s="15" t="s">
        <v>3</v>
      </c>
      <c r="E41" s="16">
        <f>SUM(F41:L41)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8"/>
    </row>
    <row r="42" spans="1:13" x14ac:dyDescent="0.25">
      <c r="A42" s="90"/>
      <c r="B42" s="91"/>
      <c r="C42" s="92"/>
      <c r="D42" s="15" t="s">
        <v>11</v>
      </c>
      <c r="E42" s="16">
        <f>SUM(F42:L42)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8"/>
    </row>
    <row r="43" spans="1:13" x14ac:dyDescent="0.25">
      <c r="A43" s="90"/>
      <c r="B43" s="91"/>
      <c r="C43" s="92"/>
      <c r="D43" s="15" t="s">
        <v>91</v>
      </c>
      <c r="E43" s="16">
        <f>SUM(F43:L43)</f>
        <v>0</v>
      </c>
      <c r="F43" s="16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8"/>
    </row>
    <row r="44" spans="1:13" x14ac:dyDescent="0.25">
      <c r="A44" s="93"/>
      <c r="B44" s="94"/>
      <c r="C44" s="95"/>
      <c r="D44" s="15" t="s">
        <v>5</v>
      </c>
      <c r="E44" s="16">
        <f>SUM(F44:L44)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8"/>
    </row>
    <row r="45" spans="1:13" x14ac:dyDescent="0.25">
      <c r="A45" s="87" t="s">
        <v>26</v>
      </c>
      <c r="B45" s="88"/>
      <c r="C45" s="89"/>
      <c r="D45" s="13" t="s">
        <v>1</v>
      </c>
      <c r="E45" s="14">
        <f t="shared" ref="E45" si="32">SUM(E47:E50)</f>
        <v>721905.31984999985</v>
      </c>
      <c r="F45" s="14">
        <f>SUM(F46:F50)</f>
        <v>62361.723149999991</v>
      </c>
      <c r="G45" s="14">
        <f t="shared" ref="G45" si="33">SUM(G46:G50)</f>
        <v>51957.803369999994</v>
      </c>
      <c r="H45" s="14">
        <f t="shared" ref="H45" si="34">SUM(H46:H50)</f>
        <v>56002.837329999995</v>
      </c>
      <c r="I45" s="14">
        <f t="shared" ref="I45" si="35">SUM(I46:I50)</f>
        <v>69310.627999999997</v>
      </c>
      <c r="J45" s="14">
        <f t="shared" ref="J45" si="36">SUM(J46:J50)</f>
        <v>60284.040999999997</v>
      </c>
      <c r="K45" s="14">
        <f t="shared" ref="K45" si="37">SUM(K46:K50)</f>
        <v>60284.040999999997</v>
      </c>
      <c r="L45" s="14">
        <f t="shared" ref="L45" si="38">SUM(L46:L50)</f>
        <v>361704.24599999998</v>
      </c>
    </row>
    <row r="46" spans="1:13" x14ac:dyDescent="0.25">
      <c r="A46" s="90"/>
      <c r="B46" s="91"/>
      <c r="C46" s="92"/>
      <c r="D46" s="15" t="s">
        <v>16</v>
      </c>
      <c r="E46" s="16">
        <f>SUM(F46:L46)</f>
        <v>0</v>
      </c>
      <c r="F46" s="16">
        <f t="shared" ref="F46:L50" si="39">F20</f>
        <v>0</v>
      </c>
      <c r="G46" s="16">
        <f t="shared" si="39"/>
        <v>0</v>
      </c>
      <c r="H46" s="16">
        <f t="shared" si="39"/>
        <v>0</v>
      </c>
      <c r="I46" s="16">
        <f t="shared" si="39"/>
        <v>0</v>
      </c>
      <c r="J46" s="16">
        <f t="shared" si="39"/>
        <v>0</v>
      </c>
      <c r="K46" s="16">
        <f t="shared" si="39"/>
        <v>0</v>
      </c>
      <c r="L46" s="16">
        <f t="shared" si="39"/>
        <v>0</v>
      </c>
    </row>
    <row r="47" spans="1:13" ht="33" x14ac:dyDescent="0.25">
      <c r="A47" s="90"/>
      <c r="B47" s="91"/>
      <c r="C47" s="92"/>
      <c r="D47" s="15" t="s">
        <v>3</v>
      </c>
      <c r="E47" s="16">
        <f>SUM(F47:L47)</f>
        <v>0</v>
      </c>
      <c r="F47" s="16">
        <f t="shared" si="39"/>
        <v>0</v>
      </c>
      <c r="G47" s="16">
        <f t="shared" si="39"/>
        <v>0</v>
      </c>
      <c r="H47" s="16">
        <f t="shared" si="39"/>
        <v>0</v>
      </c>
      <c r="I47" s="16">
        <f t="shared" si="39"/>
        <v>0</v>
      </c>
      <c r="J47" s="16">
        <f t="shared" si="39"/>
        <v>0</v>
      </c>
      <c r="K47" s="16">
        <f t="shared" si="39"/>
        <v>0</v>
      </c>
      <c r="L47" s="16">
        <f t="shared" si="39"/>
        <v>0</v>
      </c>
    </row>
    <row r="48" spans="1:13" x14ac:dyDescent="0.25">
      <c r="A48" s="90"/>
      <c r="B48" s="91"/>
      <c r="C48" s="92"/>
      <c r="D48" s="15" t="s">
        <v>11</v>
      </c>
      <c r="E48" s="16">
        <f>SUM(F48:L48)</f>
        <v>0</v>
      </c>
      <c r="F48" s="16">
        <f t="shared" si="39"/>
        <v>0</v>
      </c>
      <c r="G48" s="16">
        <f t="shared" si="39"/>
        <v>0</v>
      </c>
      <c r="H48" s="16">
        <f t="shared" si="39"/>
        <v>0</v>
      </c>
      <c r="I48" s="16">
        <f t="shared" si="39"/>
        <v>0</v>
      </c>
      <c r="J48" s="16">
        <f t="shared" si="39"/>
        <v>0</v>
      </c>
      <c r="K48" s="16">
        <f t="shared" si="39"/>
        <v>0</v>
      </c>
      <c r="L48" s="16">
        <f t="shared" si="39"/>
        <v>0</v>
      </c>
    </row>
    <row r="49" spans="1:12" x14ac:dyDescent="0.25">
      <c r="A49" s="90"/>
      <c r="B49" s="91"/>
      <c r="C49" s="92"/>
      <c r="D49" s="15" t="s">
        <v>91</v>
      </c>
      <c r="E49" s="16">
        <f>SUM(F49:L49)</f>
        <v>289082.75284999993</v>
      </c>
      <c r="F49" s="16">
        <f t="shared" si="39"/>
        <v>62361.723149999991</v>
      </c>
      <c r="G49" s="16">
        <f t="shared" si="39"/>
        <v>51957.803369999994</v>
      </c>
      <c r="H49" s="16">
        <f t="shared" si="39"/>
        <v>56002.837329999995</v>
      </c>
      <c r="I49" s="16">
        <f t="shared" si="39"/>
        <v>69310.627999999997</v>
      </c>
      <c r="J49" s="16">
        <f t="shared" si="39"/>
        <v>49287.661</v>
      </c>
      <c r="K49" s="16">
        <f t="shared" si="39"/>
        <v>162.1</v>
      </c>
      <c r="L49" s="16">
        <f t="shared" si="39"/>
        <v>0</v>
      </c>
    </row>
    <row r="50" spans="1:12" x14ac:dyDescent="0.25">
      <c r="A50" s="93"/>
      <c r="B50" s="94"/>
      <c r="C50" s="95"/>
      <c r="D50" s="15" t="s">
        <v>5</v>
      </c>
      <c r="E50" s="16">
        <f>SUM(F50:L50)</f>
        <v>432822.56699999998</v>
      </c>
      <c r="F50" s="16">
        <f t="shared" si="39"/>
        <v>0</v>
      </c>
      <c r="G50" s="16">
        <f t="shared" si="39"/>
        <v>0</v>
      </c>
      <c r="H50" s="16">
        <f t="shared" si="39"/>
        <v>0</v>
      </c>
      <c r="I50" s="16">
        <f t="shared" si="39"/>
        <v>0</v>
      </c>
      <c r="J50" s="16">
        <f t="shared" si="39"/>
        <v>10996.38</v>
      </c>
      <c r="K50" s="16">
        <f t="shared" si="39"/>
        <v>60121.940999999999</v>
      </c>
      <c r="L50" s="16">
        <f t="shared" si="39"/>
        <v>361704.24599999998</v>
      </c>
    </row>
    <row r="51" spans="1:12" x14ac:dyDescent="0.25">
      <c r="A51" s="85" t="s">
        <v>14</v>
      </c>
      <c r="B51" s="86"/>
      <c r="C51" s="20"/>
      <c r="D51" s="15"/>
      <c r="E51" s="16"/>
      <c r="F51" s="21"/>
      <c r="G51" s="21"/>
      <c r="H51" s="21"/>
      <c r="I51" s="21"/>
      <c r="J51" s="22"/>
      <c r="K51" s="22"/>
      <c r="L51" s="22"/>
    </row>
    <row r="52" spans="1:12" x14ac:dyDescent="0.25">
      <c r="A52" s="87" t="s">
        <v>17</v>
      </c>
      <c r="B52" s="88"/>
      <c r="C52" s="89"/>
      <c r="D52" s="13" t="s">
        <v>1</v>
      </c>
      <c r="E52" s="14">
        <f>SUM(E53:E57)</f>
        <v>721905.31984999985</v>
      </c>
      <c r="F52" s="14">
        <f>SUM(F53:F57)</f>
        <v>62361.723149999991</v>
      </c>
      <c r="G52" s="14">
        <f t="shared" ref="G52" si="40">SUM(G53:G57)</f>
        <v>51957.803369999994</v>
      </c>
      <c r="H52" s="14">
        <f t="shared" ref="H52" si="41">SUM(H53:H57)</f>
        <v>56002.837329999995</v>
      </c>
      <c r="I52" s="14">
        <f t="shared" ref="I52" si="42">SUM(I53:I57)</f>
        <v>69310.627999999997</v>
      </c>
      <c r="J52" s="14">
        <f t="shared" ref="J52" si="43">SUM(J53:J57)</f>
        <v>60284.040999999997</v>
      </c>
      <c r="K52" s="14">
        <f t="shared" ref="K52" si="44">SUM(K53:K57)</f>
        <v>60284.040999999997</v>
      </c>
      <c r="L52" s="14">
        <f t="shared" ref="L52" si="45">SUM(L53:L57)</f>
        <v>361704.24599999998</v>
      </c>
    </row>
    <row r="53" spans="1:12" x14ac:dyDescent="0.25">
      <c r="A53" s="90"/>
      <c r="B53" s="91"/>
      <c r="C53" s="92"/>
      <c r="D53" s="15" t="s">
        <v>16</v>
      </c>
      <c r="E53" s="16">
        <f>SUM(F53:L53)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</row>
    <row r="54" spans="1:12" ht="33" x14ac:dyDescent="0.25">
      <c r="A54" s="90"/>
      <c r="B54" s="91"/>
      <c r="C54" s="92"/>
      <c r="D54" s="15" t="s">
        <v>3</v>
      </c>
      <c r="E54" s="16">
        <f>SUM(F54:L54)</f>
        <v>0</v>
      </c>
      <c r="F54" s="16">
        <f t="shared" ref="F54:L54" si="46">F21</f>
        <v>0</v>
      </c>
      <c r="G54" s="16">
        <f t="shared" si="46"/>
        <v>0</v>
      </c>
      <c r="H54" s="16">
        <f t="shared" si="46"/>
        <v>0</v>
      </c>
      <c r="I54" s="16">
        <f t="shared" si="46"/>
        <v>0</v>
      </c>
      <c r="J54" s="16">
        <f t="shared" si="46"/>
        <v>0</v>
      </c>
      <c r="K54" s="16">
        <f t="shared" si="46"/>
        <v>0</v>
      </c>
      <c r="L54" s="16">
        <f t="shared" si="46"/>
        <v>0</v>
      </c>
    </row>
    <row r="55" spans="1:12" x14ac:dyDescent="0.25">
      <c r="A55" s="90"/>
      <c r="B55" s="91"/>
      <c r="C55" s="92"/>
      <c r="D55" s="15" t="s">
        <v>11</v>
      </c>
      <c r="E55" s="16">
        <f>SUM(F55:L55)</f>
        <v>0</v>
      </c>
      <c r="F55" s="16">
        <f t="shared" ref="F55:I55" si="47">F22</f>
        <v>0</v>
      </c>
      <c r="G55" s="16">
        <f t="shared" si="47"/>
        <v>0</v>
      </c>
      <c r="H55" s="16">
        <f t="shared" si="47"/>
        <v>0</v>
      </c>
      <c r="I55" s="16">
        <f t="shared" si="47"/>
        <v>0</v>
      </c>
      <c r="J55" s="16">
        <f t="shared" ref="J55:L57" si="48">J22</f>
        <v>0</v>
      </c>
      <c r="K55" s="16">
        <f t="shared" si="48"/>
        <v>0</v>
      </c>
      <c r="L55" s="16">
        <f t="shared" si="48"/>
        <v>0</v>
      </c>
    </row>
    <row r="56" spans="1:12" x14ac:dyDescent="0.25">
      <c r="A56" s="90"/>
      <c r="B56" s="91"/>
      <c r="C56" s="92"/>
      <c r="D56" s="15" t="s">
        <v>91</v>
      </c>
      <c r="E56" s="16">
        <f>SUM(F56:L56)</f>
        <v>289082.75284999993</v>
      </c>
      <c r="F56" s="16">
        <f t="shared" ref="F56:I56" si="49">F23</f>
        <v>62361.723149999991</v>
      </c>
      <c r="G56" s="16">
        <f t="shared" si="49"/>
        <v>51957.803369999994</v>
      </c>
      <c r="H56" s="16">
        <f t="shared" si="49"/>
        <v>56002.837329999995</v>
      </c>
      <c r="I56" s="16">
        <f t="shared" si="49"/>
        <v>69310.627999999997</v>
      </c>
      <c r="J56" s="16">
        <f t="shared" si="48"/>
        <v>49287.661</v>
      </c>
      <c r="K56" s="16">
        <f t="shared" si="48"/>
        <v>162.1</v>
      </c>
      <c r="L56" s="16">
        <f t="shared" si="48"/>
        <v>0</v>
      </c>
    </row>
    <row r="57" spans="1:12" x14ac:dyDescent="0.25">
      <c r="A57" s="93"/>
      <c r="B57" s="94"/>
      <c r="C57" s="95"/>
      <c r="D57" s="15" t="s">
        <v>5</v>
      </c>
      <c r="E57" s="23">
        <f>SUM(F57:L57)</f>
        <v>432822.56699999998</v>
      </c>
      <c r="F57" s="23">
        <f t="shared" ref="F57:I57" si="50">F24</f>
        <v>0</v>
      </c>
      <c r="G57" s="23">
        <f t="shared" si="50"/>
        <v>0</v>
      </c>
      <c r="H57" s="23">
        <f t="shared" si="50"/>
        <v>0</v>
      </c>
      <c r="I57" s="23">
        <f t="shared" si="50"/>
        <v>0</v>
      </c>
      <c r="J57" s="23">
        <f t="shared" si="48"/>
        <v>10996.38</v>
      </c>
      <c r="K57" s="23">
        <f t="shared" si="48"/>
        <v>60121.940999999999</v>
      </c>
      <c r="L57" s="23">
        <f t="shared" si="48"/>
        <v>361704.24599999998</v>
      </c>
    </row>
    <row r="58" spans="1:12" x14ac:dyDescent="0.25">
      <c r="A58" s="87" t="s">
        <v>93</v>
      </c>
      <c r="B58" s="88"/>
      <c r="C58" s="89"/>
      <c r="D58" s="13" t="s">
        <v>1</v>
      </c>
      <c r="E58" s="14">
        <f>SUM(E59:E63)</f>
        <v>0</v>
      </c>
      <c r="F58" s="14">
        <f>SUM(F59:F63)</f>
        <v>0</v>
      </c>
      <c r="G58" s="14">
        <f t="shared" ref="G58:L58" si="51">SUM(G59:G63)</f>
        <v>0</v>
      </c>
      <c r="H58" s="14">
        <f t="shared" si="51"/>
        <v>0</v>
      </c>
      <c r="I58" s="14">
        <f t="shared" si="51"/>
        <v>0</v>
      </c>
      <c r="J58" s="14">
        <f t="shared" si="51"/>
        <v>0</v>
      </c>
      <c r="K58" s="14">
        <f t="shared" si="51"/>
        <v>0</v>
      </c>
      <c r="L58" s="14">
        <f t="shared" si="51"/>
        <v>0</v>
      </c>
    </row>
    <row r="59" spans="1:12" x14ac:dyDescent="0.25">
      <c r="A59" s="90"/>
      <c r="B59" s="91"/>
      <c r="C59" s="92"/>
      <c r="D59" s="15" t="s">
        <v>16</v>
      </c>
      <c r="E59" s="16">
        <f>SUM(F59:L59)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</row>
    <row r="60" spans="1:12" ht="33" x14ac:dyDescent="0.25">
      <c r="A60" s="90"/>
      <c r="B60" s="91"/>
      <c r="C60" s="92"/>
      <c r="D60" s="15" t="s">
        <v>3</v>
      </c>
      <c r="E60" s="16">
        <f>SUM(F60:L60)</f>
        <v>0</v>
      </c>
      <c r="F60" s="16">
        <f t="shared" ref="F60:L60" si="52">F27</f>
        <v>0</v>
      </c>
      <c r="G60" s="16">
        <f t="shared" si="52"/>
        <v>0</v>
      </c>
      <c r="H60" s="16">
        <f t="shared" si="52"/>
        <v>0</v>
      </c>
      <c r="I60" s="16">
        <f t="shared" si="52"/>
        <v>0</v>
      </c>
      <c r="J60" s="16">
        <f t="shared" si="52"/>
        <v>0</v>
      </c>
      <c r="K60" s="16">
        <f t="shared" si="52"/>
        <v>0</v>
      </c>
      <c r="L60" s="16">
        <f t="shared" si="52"/>
        <v>0</v>
      </c>
    </row>
    <row r="61" spans="1:12" x14ac:dyDescent="0.25">
      <c r="A61" s="90"/>
      <c r="B61" s="91"/>
      <c r="C61" s="92"/>
      <c r="D61" s="15" t="s">
        <v>11</v>
      </c>
      <c r="E61" s="16">
        <f>SUM(F61:L61)</f>
        <v>0</v>
      </c>
      <c r="F61" s="16">
        <f t="shared" ref="F61:L61" si="53">F28</f>
        <v>0</v>
      </c>
      <c r="G61" s="16">
        <f t="shared" si="53"/>
        <v>0</v>
      </c>
      <c r="H61" s="16">
        <f t="shared" si="53"/>
        <v>0</v>
      </c>
      <c r="I61" s="16">
        <f t="shared" si="53"/>
        <v>0</v>
      </c>
      <c r="J61" s="16">
        <f t="shared" si="53"/>
        <v>0</v>
      </c>
      <c r="K61" s="16">
        <f t="shared" si="53"/>
        <v>0</v>
      </c>
      <c r="L61" s="16">
        <f t="shared" si="53"/>
        <v>0</v>
      </c>
    </row>
    <row r="62" spans="1:12" x14ac:dyDescent="0.25">
      <c r="A62" s="90"/>
      <c r="B62" s="91"/>
      <c r="C62" s="92"/>
      <c r="D62" s="15" t="s">
        <v>91</v>
      </c>
      <c r="E62" s="16">
        <f>SUM(F62:L62)</f>
        <v>0</v>
      </c>
      <c r="F62" s="16">
        <f t="shared" ref="F62:L62" si="54">F29</f>
        <v>0</v>
      </c>
      <c r="G62" s="16">
        <f t="shared" si="54"/>
        <v>0</v>
      </c>
      <c r="H62" s="16">
        <f t="shared" si="54"/>
        <v>0</v>
      </c>
      <c r="I62" s="16">
        <f t="shared" si="54"/>
        <v>0</v>
      </c>
      <c r="J62" s="16">
        <f t="shared" si="54"/>
        <v>0</v>
      </c>
      <c r="K62" s="16">
        <f t="shared" si="54"/>
        <v>0</v>
      </c>
      <c r="L62" s="16">
        <f t="shared" si="54"/>
        <v>0</v>
      </c>
    </row>
    <row r="63" spans="1:12" x14ac:dyDescent="0.25">
      <c r="A63" s="93"/>
      <c r="B63" s="94"/>
      <c r="C63" s="95"/>
      <c r="D63" s="15" t="s">
        <v>5</v>
      </c>
      <c r="E63" s="23">
        <f>SUM(F63:L63)</f>
        <v>0</v>
      </c>
      <c r="F63" s="23">
        <f t="shared" ref="F63:L63" si="55">F30</f>
        <v>0</v>
      </c>
      <c r="G63" s="23">
        <f t="shared" si="55"/>
        <v>0</v>
      </c>
      <c r="H63" s="23">
        <f t="shared" si="55"/>
        <v>0</v>
      </c>
      <c r="I63" s="23">
        <f t="shared" si="55"/>
        <v>0</v>
      </c>
      <c r="J63" s="23">
        <f t="shared" si="55"/>
        <v>0</v>
      </c>
      <c r="K63" s="23">
        <f t="shared" si="55"/>
        <v>0</v>
      </c>
      <c r="L63" s="23">
        <f t="shared" si="55"/>
        <v>0</v>
      </c>
    </row>
    <row r="64" spans="1:12" x14ac:dyDescent="0.25">
      <c r="A64" s="24"/>
      <c r="B64" s="25"/>
      <c r="C64" s="26"/>
      <c r="D64" s="27"/>
      <c r="E64" s="27"/>
      <c r="F64" s="27"/>
      <c r="G64" s="27"/>
      <c r="H64" s="27"/>
      <c r="I64" s="27"/>
      <c r="J64" s="27"/>
      <c r="K64" s="27"/>
      <c r="L64" s="27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58:C63"/>
    <mergeCell ref="A1:L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L4"/>
    <mergeCell ref="E3:L3"/>
    <mergeCell ref="A2:L2"/>
    <mergeCell ref="A51:B51"/>
    <mergeCell ref="A45:C50"/>
    <mergeCell ref="A52:C57"/>
    <mergeCell ref="A38:B38"/>
    <mergeCell ref="A19:C24"/>
    <mergeCell ref="A39:C44"/>
    <mergeCell ref="A25:B25"/>
    <mergeCell ref="A26:C31"/>
    <mergeCell ref="A32:C37"/>
  </mergeCells>
  <printOptions horizontalCentered="1"/>
  <pageMargins left="0" right="0" top="0.39370078740157483" bottom="0" header="0.31496062992125984" footer="0.31496062992125984"/>
  <pageSetup paperSize="9" scale="43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"/>
  <sheetViews>
    <sheetView topLeftCell="A7"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30"/>
      <c r="B1" s="30"/>
      <c r="C1" s="30"/>
      <c r="D1" s="35" t="s">
        <v>27</v>
      </c>
    </row>
    <row r="2" spans="1:4" x14ac:dyDescent="0.25">
      <c r="A2" s="119" t="s">
        <v>28</v>
      </c>
      <c r="B2" s="119"/>
      <c r="C2" s="119"/>
      <c r="D2" s="119"/>
    </row>
    <row r="4" spans="1:4" ht="76.5" customHeight="1" x14ac:dyDescent="0.25">
      <c r="A4" s="31" t="s">
        <v>20</v>
      </c>
      <c r="B4" s="31" t="s">
        <v>29</v>
      </c>
      <c r="C4" s="31" t="s">
        <v>30</v>
      </c>
      <c r="D4" s="31" t="s">
        <v>31</v>
      </c>
    </row>
    <row r="5" spans="1:4" ht="15" customHeight="1" x14ac:dyDescent="0.25">
      <c r="A5" s="32">
        <v>1</v>
      </c>
      <c r="B5" s="32">
        <v>2</v>
      </c>
      <c r="C5" s="32">
        <v>3</v>
      </c>
      <c r="D5" s="32">
        <v>4</v>
      </c>
    </row>
    <row r="6" spans="1:4" ht="28.5" customHeight="1" x14ac:dyDescent="0.25">
      <c r="A6" s="118" t="s">
        <v>33</v>
      </c>
      <c r="B6" s="118"/>
      <c r="C6" s="118"/>
      <c r="D6" s="118"/>
    </row>
    <row r="7" spans="1:4" ht="30" customHeight="1" x14ac:dyDescent="0.25">
      <c r="A7" s="118" t="s">
        <v>95</v>
      </c>
      <c r="B7" s="118"/>
      <c r="C7" s="118"/>
      <c r="D7" s="118"/>
    </row>
    <row r="8" spans="1:4" ht="30" customHeight="1" x14ac:dyDescent="0.25">
      <c r="A8" s="118" t="s">
        <v>96</v>
      </c>
      <c r="B8" s="118"/>
      <c r="C8" s="118"/>
      <c r="D8" s="118"/>
    </row>
    <row r="9" spans="1:4" ht="159" customHeight="1" x14ac:dyDescent="0.25">
      <c r="A9" s="33" t="s">
        <v>32</v>
      </c>
      <c r="B9" s="34" t="s">
        <v>34</v>
      </c>
      <c r="C9" s="34" t="s">
        <v>98</v>
      </c>
      <c r="D9" s="34"/>
    </row>
    <row r="10" spans="1:4" ht="17.25" customHeight="1" x14ac:dyDescent="0.25">
      <c r="A10" s="120" t="s">
        <v>97</v>
      </c>
      <c r="B10" s="121"/>
      <c r="C10" s="121"/>
      <c r="D10" s="122"/>
    </row>
    <row r="11" spans="1:4" ht="93" customHeight="1" x14ac:dyDescent="0.25">
      <c r="A11" s="33" t="s">
        <v>94</v>
      </c>
      <c r="B11" s="34" t="s">
        <v>35</v>
      </c>
      <c r="C11" s="34" t="s">
        <v>36</v>
      </c>
      <c r="D11" s="34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A3" sqref="A3:XFD3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2" max="12" width="12" customWidth="1"/>
    <col min="13" max="13" width="17" customWidth="1"/>
  </cols>
  <sheetData>
    <row r="1" spans="1:13" ht="15.75" x14ac:dyDescent="0.25">
      <c r="A1" s="123" t="s">
        <v>37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.75" x14ac:dyDescent="0.25">
      <c r="A2" s="124" t="s">
        <v>38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45.75" customHeight="1" x14ac:dyDescent="0.25">
      <c r="A3" s="125" t="s">
        <v>39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.75" x14ac:dyDescent="0.25">
      <c r="A5" s="127" t="s">
        <v>40</v>
      </c>
      <c r="B5" s="127" t="s">
        <v>41</v>
      </c>
      <c r="C5" s="127" t="s">
        <v>42</v>
      </c>
      <c r="D5" s="127" t="s">
        <v>43</v>
      </c>
      <c r="E5" s="127" t="s">
        <v>44</v>
      </c>
      <c r="F5" s="127" t="s">
        <v>45</v>
      </c>
      <c r="G5" s="127" t="s">
        <v>46</v>
      </c>
      <c r="H5" s="130" t="s">
        <v>47</v>
      </c>
      <c r="I5" s="130"/>
      <c r="J5" s="130"/>
      <c r="K5" s="130"/>
      <c r="L5" s="127" t="s">
        <v>48</v>
      </c>
      <c r="M5" s="127" t="s">
        <v>49</v>
      </c>
    </row>
    <row r="6" spans="1:13" ht="15.75" x14ac:dyDescent="0.25">
      <c r="A6" s="128"/>
      <c r="B6" s="128"/>
      <c r="C6" s="128"/>
      <c r="D6" s="128"/>
      <c r="E6" s="128"/>
      <c r="F6" s="128"/>
      <c r="G6" s="128"/>
      <c r="H6" s="130" t="s">
        <v>1</v>
      </c>
      <c r="I6" s="130" t="s">
        <v>7</v>
      </c>
      <c r="J6" s="130"/>
      <c r="K6" s="130"/>
      <c r="L6" s="128"/>
      <c r="M6" s="128"/>
    </row>
    <row r="7" spans="1:13" ht="51.75" customHeight="1" x14ac:dyDescent="0.25">
      <c r="A7" s="129"/>
      <c r="B7" s="129"/>
      <c r="C7" s="129"/>
      <c r="D7" s="129"/>
      <c r="E7" s="129"/>
      <c r="F7" s="129"/>
      <c r="G7" s="129"/>
      <c r="H7" s="130"/>
      <c r="I7" s="37" t="s">
        <v>50</v>
      </c>
      <c r="J7" s="37" t="s">
        <v>51</v>
      </c>
      <c r="K7" s="37" t="s">
        <v>52</v>
      </c>
      <c r="L7" s="129"/>
      <c r="M7" s="129"/>
    </row>
    <row r="8" spans="1:13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44"/>
      <c r="L9" s="41"/>
      <c r="M9" s="45"/>
    </row>
    <row r="10" spans="1:13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43"/>
      <c r="L10" s="41"/>
      <c r="M10" s="45"/>
    </row>
    <row r="11" spans="1:13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5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zoomScaleNormal="100" workbookViewId="0">
      <selection activeCell="E13" sqref="E13"/>
    </sheetView>
  </sheetViews>
  <sheetFormatPr defaultRowHeight="15" x14ac:dyDescent="0.25"/>
  <cols>
    <col min="1" max="1" width="8.5703125" customWidth="1"/>
    <col min="2" max="2" width="18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31" t="s">
        <v>53</v>
      </c>
      <c r="B1" s="131"/>
      <c r="C1" s="131"/>
      <c r="D1" s="131"/>
      <c r="E1" s="131"/>
      <c r="F1" s="131"/>
      <c r="G1" s="131"/>
    </row>
    <row r="2" spans="1:7" ht="15.75" x14ac:dyDescent="0.25">
      <c r="A2" s="132" t="s">
        <v>54</v>
      </c>
      <c r="B2" s="132"/>
      <c r="C2" s="132"/>
      <c r="D2" s="132"/>
      <c r="E2" s="132"/>
      <c r="F2" s="132"/>
      <c r="G2" s="132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84.75" customHeight="1" x14ac:dyDescent="0.25">
      <c r="A4" s="57" t="s">
        <v>0</v>
      </c>
      <c r="B4" s="57" t="s">
        <v>55</v>
      </c>
      <c r="C4" s="57" t="s">
        <v>42</v>
      </c>
      <c r="D4" s="57" t="s">
        <v>56</v>
      </c>
      <c r="E4" s="57" t="s">
        <v>57</v>
      </c>
      <c r="F4" s="57" t="s">
        <v>58</v>
      </c>
      <c r="G4" s="57" t="s">
        <v>59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="60" zoomScaleNormal="100" workbookViewId="0">
      <selection activeCell="C17" sqref="C17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33" t="s">
        <v>60</v>
      </c>
      <c r="B1" s="133"/>
      <c r="C1" s="133"/>
      <c r="D1" s="133"/>
    </row>
    <row r="2" spans="1:4" ht="15.75" x14ac:dyDescent="0.25">
      <c r="A2" s="134" t="s">
        <v>61</v>
      </c>
      <c r="B2" s="134"/>
      <c r="C2" s="134"/>
      <c r="D2" s="134"/>
    </row>
    <row r="3" spans="1:4" ht="15.75" x14ac:dyDescent="0.25">
      <c r="A3" s="135" t="s">
        <v>62</v>
      </c>
      <c r="B3" s="135"/>
      <c r="C3" s="135"/>
      <c r="D3" s="135"/>
    </row>
    <row r="4" spans="1:4" ht="15.75" x14ac:dyDescent="0.25">
      <c r="A4" s="134" t="s">
        <v>63</v>
      </c>
      <c r="B4" s="134"/>
      <c r="C4" s="134"/>
      <c r="D4" s="134"/>
    </row>
    <row r="5" spans="1:4" ht="15.75" x14ac:dyDescent="0.25">
      <c r="A5" s="58"/>
      <c r="B5" s="58"/>
      <c r="C5" s="58"/>
      <c r="D5" s="58"/>
    </row>
    <row r="6" spans="1:4" ht="124.5" customHeight="1" x14ac:dyDescent="0.25">
      <c r="A6" s="66" t="s">
        <v>0</v>
      </c>
      <c r="B6" s="66" t="s">
        <v>64</v>
      </c>
      <c r="C6" s="66" t="s">
        <v>65</v>
      </c>
      <c r="D6" s="66" t="s">
        <v>66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37" t="s">
        <v>67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.75" x14ac:dyDescent="0.25">
      <c r="A2" s="138" t="s">
        <v>68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34.5" customHeight="1" x14ac:dyDescent="0.25">
      <c r="A3" s="139" t="s">
        <v>69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48.75" customHeight="1" x14ac:dyDescent="0.25">
      <c r="A5" s="140" t="s">
        <v>0</v>
      </c>
      <c r="B5" s="140" t="s">
        <v>70</v>
      </c>
      <c r="C5" s="140" t="s">
        <v>71</v>
      </c>
      <c r="D5" s="140" t="s">
        <v>72</v>
      </c>
      <c r="E5" s="140" t="s">
        <v>73</v>
      </c>
      <c r="F5" s="136" t="s">
        <v>74</v>
      </c>
      <c r="G5" s="136"/>
      <c r="H5" s="136"/>
      <c r="I5" s="136"/>
      <c r="J5" s="136"/>
    </row>
    <row r="6" spans="1:10" ht="15.75" x14ac:dyDescent="0.25">
      <c r="A6" s="141"/>
      <c r="B6" s="141"/>
      <c r="C6" s="141"/>
      <c r="D6" s="141"/>
      <c r="E6" s="141"/>
      <c r="F6" s="136" t="s">
        <v>1</v>
      </c>
      <c r="G6" s="136" t="s">
        <v>7</v>
      </c>
      <c r="H6" s="136"/>
      <c r="I6" s="136"/>
      <c r="J6" s="136"/>
    </row>
    <row r="7" spans="1:10" ht="47.25" x14ac:dyDescent="0.25">
      <c r="A7" s="142"/>
      <c r="B7" s="142"/>
      <c r="C7" s="142"/>
      <c r="D7" s="142"/>
      <c r="E7" s="142"/>
      <c r="F7" s="136"/>
      <c r="G7" s="68" t="s">
        <v>75</v>
      </c>
      <c r="H7" s="68" t="s">
        <v>75</v>
      </c>
      <c r="I7" s="68" t="s">
        <v>75</v>
      </c>
      <c r="J7" s="68" t="s">
        <v>76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11" max="11" width="18" customWidth="1"/>
  </cols>
  <sheetData>
    <row r="1" spans="1:1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80" t="s">
        <v>77</v>
      </c>
    </row>
    <row r="2" spans="1:11" x14ac:dyDescent="0.25">
      <c r="A2" s="144" t="s">
        <v>78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x14ac:dyDescent="0.25">
      <c r="A4" s="74"/>
      <c r="B4" s="79"/>
      <c r="C4" s="74"/>
      <c r="D4" s="74"/>
      <c r="E4" s="74"/>
      <c r="F4" s="74"/>
      <c r="G4" s="74"/>
      <c r="H4" s="74"/>
      <c r="I4" s="74"/>
      <c r="J4" s="74"/>
      <c r="K4" s="74"/>
    </row>
    <row r="5" spans="1:11" x14ac:dyDescent="0.25">
      <c r="A5" s="143" t="s">
        <v>79</v>
      </c>
      <c r="B5" s="143" t="s">
        <v>80</v>
      </c>
      <c r="C5" s="143" t="s">
        <v>81</v>
      </c>
      <c r="D5" s="143" t="s">
        <v>82</v>
      </c>
      <c r="E5" s="143"/>
      <c r="F5" s="143"/>
      <c r="G5" s="143"/>
      <c r="H5" s="143"/>
      <c r="I5" s="143"/>
      <c r="J5" s="143"/>
      <c r="K5" s="143" t="s">
        <v>83</v>
      </c>
    </row>
    <row r="6" spans="1:11" ht="88.5" customHeight="1" x14ac:dyDescent="0.25">
      <c r="A6" s="143"/>
      <c r="B6" s="143"/>
      <c r="C6" s="143"/>
      <c r="D6" s="76" t="s">
        <v>84</v>
      </c>
      <c r="E6" s="76" t="s">
        <v>85</v>
      </c>
      <c r="F6" s="76" t="s">
        <v>86</v>
      </c>
      <c r="G6" s="76" t="s">
        <v>87</v>
      </c>
      <c r="H6" s="76" t="s">
        <v>88</v>
      </c>
      <c r="I6" s="76" t="s">
        <v>89</v>
      </c>
      <c r="J6" s="76" t="s">
        <v>90</v>
      </c>
      <c r="K6" s="143"/>
    </row>
    <row r="7" spans="1:11" x14ac:dyDescent="0.25">
      <c r="A7" s="76">
        <v>1</v>
      </c>
      <c r="B7" s="76">
        <v>2</v>
      </c>
      <c r="C7" s="76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82">
        <v>9</v>
      </c>
      <c r="J7" s="81">
        <v>10</v>
      </c>
      <c r="K7" s="77">
        <v>11</v>
      </c>
    </row>
    <row r="8" spans="1:11" ht="46.15" customHeight="1" x14ac:dyDescent="0.25">
      <c r="A8" s="76"/>
      <c r="B8" s="75"/>
      <c r="C8" s="84"/>
      <c r="D8" s="83"/>
      <c r="E8" s="83"/>
      <c r="F8" s="78"/>
      <c r="G8" s="83"/>
      <c r="H8" s="83"/>
      <c r="I8" s="83"/>
      <c r="J8" s="83"/>
      <c r="K8" s="83"/>
    </row>
    <row r="9" spans="1:11" ht="51" customHeight="1" x14ac:dyDescent="0.25">
      <c r="A9" s="76"/>
      <c r="B9" s="75"/>
      <c r="C9" s="83"/>
      <c r="D9" s="83"/>
      <c r="E9" s="83"/>
      <c r="F9" s="83"/>
      <c r="G9" s="83"/>
      <c r="H9" s="83"/>
      <c r="I9" s="83"/>
      <c r="J9" s="83"/>
      <c r="K9" s="83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Узбек Антонина Николаевна</cp:lastModifiedBy>
  <cp:lastPrinted>2022-04-05T06:06:01Z</cp:lastPrinted>
  <dcterms:created xsi:type="dcterms:W3CDTF">2006-09-16T00:00:00Z</dcterms:created>
  <dcterms:modified xsi:type="dcterms:W3CDTF">2022-10-26T09:26:35Z</dcterms:modified>
</cp:coreProperties>
</file>