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Зам (Сектор экономики, сектор финансов, отдел по учету и отчет.)\Сектор финансов\ПРОГРАММЫ НА 2022\04 Информ.среда+\МП\проект изм в 04 Инф.среда\"/>
    </mc:Choice>
  </mc:AlternateContent>
  <bookViews>
    <workbookView xWindow="13845" yWindow="45" windowWidth="15510" windowHeight="15420" tabRatio="827"/>
  </bookViews>
  <sheets>
    <sheet name="Программные мероприятия" sheetId="4" r:id="rId1"/>
  </sheets>
  <definedNames>
    <definedName name="_xlnm.Print_Titles" localSheetId="0">'Программные мероприятия'!$5:$7</definedName>
    <definedName name="Картриджи">#REF!</definedName>
    <definedName name="_xlnm.Print_Area" localSheetId="0">'Программные мероприятия'!$A$1:$Q$57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0" i="4" l="1"/>
  <c r="H50" i="4"/>
  <c r="I56" i="4"/>
  <c r="H56" i="4"/>
  <c r="H55" i="4" l="1"/>
  <c r="H18" i="4" l="1"/>
  <c r="G12" i="4" l="1"/>
  <c r="F13" i="4" l="1"/>
  <c r="E23" i="4" l="1"/>
  <c r="G8" i="4"/>
  <c r="G30" i="4"/>
  <c r="F12" i="4" l="1"/>
  <c r="F18" i="4"/>
  <c r="F29" i="4" l="1"/>
  <c r="F50" i="4" l="1"/>
  <c r="F20" i="4" l="1"/>
  <c r="E15" i="4"/>
  <c r="F14" i="4"/>
  <c r="E9" i="4"/>
  <c r="F8" i="4"/>
  <c r="H8" i="4" l="1"/>
  <c r="I8" i="4"/>
  <c r="J8" i="4"/>
  <c r="K8" i="4"/>
  <c r="L8" i="4"/>
  <c r="M8" i="4"/>
  <c r="N8" i="4"/>
  <c r="O8" i="4"/>
  <c r="H14" i="4"/>
  <c r="I14" i="4"/>
  <c r="J14" i="4"/>
  <c r="K14" i="4"/>
  <c r="L14" i="4"/>
  <c r="M14" i="4"/>
  <c r="N14" i="4"/>
  <c r="O14" i="4"/>
  <c r="H20" i="4"/>
  <c r="I20" i="4"/>
  <c r="J20" i="4"/>
  <c r="K20" i="4"/>
  <c r="L20" i="4"/>
  <c r="M20" i="4"/>
  <c r="N20" i="4"/>
  <c r="O20" i="4"/>
  <c r="H27" i="4"/>
  <c r="I27" i="4"/>
  <c r="J27" i="4"/>
  <c r="K27" i="4"/>
  <c r="L27" i="4"/>
  <c r="M27" i="4"/>
  <c r="N27" i="4"/>
  <c r="O27" i="4"/>
  <c r="H28" i="4"/>
  <c r="I28" i="4"/>
  <c r="J28" i="4"/>
  <c r="K28" i="4"/>
  <c r="L28" i="4"/>
  <c r="M28" i="4"/>
  <c r="N28" i="4"/>
  <c r="O28" i="4"/>
  <c r="O54" i="4" s="1"/>
  <c r="H29" i="4"/>
  <c r="H42" i="4" s="1"/>
  <c r="I29" i="4"/>
  <c r="I42" i="4" s="1"/>
  <c r="J29" i="4"/>
  <c r="K29" i="4"/>
  <c r="L29" i="4"/>
  <c r="M29" i="4"/>
  <c r="N29" i="4"/>
  <c r="O29" i="4"/>
  <c r="H30" i="4"/>
  <c r="H43" i="4" s="1"/>
  <c r="I30" i="4"/>
  <c r="I43" i="4" s="1"/>
  <c r="J30" i="4"/>
  <c r="J43" i="4" s="1"/>
  <c r="K30" i="4"/>
  <c r="L30" i="4"/>
  <c r="L43" i="4" s="1"/>
  <c r="M30" i="4"/>
  <c r="M43" i="4" s="1"/>
  <c r="N30" i="4"/>
  <c r="N43" i="4" s="1"/>
  <c r="O30" i="4"/>
  <c r="O43" i="4" s="1"/>
  <c r="H31" i="4"/>
  <c r="I31" i="4"/>
  <c r="I44" i="4" s="1"/>
  <c r="J31" i="4"/>
  <c r="J44" i="4" s="1"/>
  <c r="K31" i="4"/>
  <c r="K44" i="4" s="1"/>
  <c r="L31" i="4"/>
  <c r="L44" i="4" s="1"/>
  <c r="M31" i="4"/>
  <c r="N31" i="4"/>
  <c r="N44" i="4" s="1"/>
  <c r="O31" i="4"/>
  <c r="O44" i="4" s="1"/>
  <c r="H33" i="4"/>
  <c r="I33" i="4"/>
  <c r="J33" i="4"/>
  <c r="K33" i="4"/>
  <c r="L33" i="4"/>
  <c r="M33" i="4"/>
  <c r="N33" i="4"/>
  <c r="O33" i="4"/>
  <c r="H40" i="4"/>
  <c r="I40" i="4"/>
  <c r="J40" i="4"/>
  <c r="K40" i="4"/>
  <c r="L40" i="4"/>
  <c r="M40" i="4"/>
  <c r="N40" i="4"/>
  <c r="O40" i="4"/>
  <c r="H41" i="4"/>
  <c r="I41" i="4"/>
  <c r="J41" i="4"/>
  <c r="K41" i="4"/>
  <c r="L41" i="4"/>
  <c r="M41" i="4"/>
  <c r="N41" i="4"/>
  <c r="O41" i="4"/>
  <c r="J42" i="4"/>
  <c r="K42" i="4"/>
  <c r="L42" i="4"/>
  <c r="M42" i="4"/>
  <c r="N42" i="4"/>
  <c r="O42" i="4"/>
  <c r="H47" i="4"/>
  <c r="I47" i="4"/>
  <c r="J47" i="4"/>
  <c r="K47" i="4"/>
  <c r="L47" i="4"/>
  <c r="M47" i="4"/>
  <c r="M53" i="4" s="1"/>
  <c r="N47" i="4"/>
  <c r="O47" i="4"/>
  <c r="H48" i="4"/>
  <c r="I48" i="4"/>
  <c r="J48" i="4"/>
  <c r="K48" i="4"/>
  <c r="L48" i="4"/>
  <c r="M48" i="4"/>
  <c r="N48" i="4"/>
  <c r="O48" i="4"/>
  <c r="I49" i="4"/>
  <c r="J49" i="4"/>
  <c r="K49" i="4"/>
  <c r="L49" i="4"/>
  <c r="M49" i="4"/>
  <c r="N49" i="4"/>
  <c r="O49" i="4"/>
  <c r="J50" i="4"/>
  <c r="K50" i="4"/>
  <c r="L50" i="4"/>
  <c r="M50" i="4"/>
  <c r="N50" i="4"/>
  <c r="O50" i="4"/>
  <c r="H51" i="4"/>
  <c r="I51" i="4"/>
  <c r="J51" i="4"/>
  <c r="J57" i="4" s="1"/>
  <c r="K51" i="4"/>
  <c r="L51" i="4"/>
  <c r="M51" i="4"/>
  <c r="N51" i="4"/>
  <c r="O51" i="4"/>
  <c r="M55" i="4"/>
  <c r="N57" i="4" l="1"/>
  <c r="N54" i="4"/>
  <c r="J54" i="4"/>
  <c r="O57" i="4"/>
  <c r="K57" i="4"/>
  <c r="O55" i="4"/>
  <c r="K55" i="4"/>
  <c r="K54" i="4"/>
  <c r="O53" i="4"/>
  <c r="K53" i="4"/>
  <c r="O56" i="4"/>
  <c r="L56" i="4"/>
  <c r="N56" i="4"/>
  <c r="N55" i="4"/>
  <c r="J55" i="4"/>
  <c r="N53" i="4"/>
  <c r="J53" i="4"/>
  <c r="M57" i="4"/>
  <c r="I55" i="4"/>
  <c r="M54" i="4"/>
  <c r="I54" i="4"/>
  <c r="I53" i="4"/>
  <c r="J56" i="4"/>
  <c r="H57" i="4"/>
  <c r="L55" i="4"/>
  <c r="L54" i="4"/>
  <c r="H54" i="4"/>
  <c r="L53" i="4"/>
  <c r="H53" i="4"/>
  <c r="I57" i="4"/>
  <c r="M44" i="4"/>
  <c r="M39" i="4" s="1"/>
  <c r="K56" i="4"/>
  <c r="K52" i="4" s="1"/>
  <c r="L57" i="4"/>
  <c r="H44" i="4"/>
  <c r="H39" i="4" s="1"/>
  <c r="M56" i="4"/>
  <c r="K43" i="4"/>
  <c r="K39" i="4" s="1"/>
  <c r="O46" i="4"/>
  <c r="N46" i="4"/>
  <c r="M46" i="4"/>
  <c r="I46" i="4"/>
  <c r="K46" i="4"/>
  <c r="J46" i="4"/>
  <c r="L46" i="4"/>
  <c r="H46" i="4"/>
  <c r="O39" i="4"/>
  <c r="O26" i="4"/>
  <c r="J39" i="4"/>
  <c r="J26" i="4"/>
  <c r="I39" i="4"/>
  <c r="M26" i="4"/>
  <c r="I26" i="4"/>
  <c r="K26" i="4"/>
  <c r="N39" i="4"/>
  <c r="N26" i="4"/>
  <c r="L39" i="4"/>
  <c r="L26" i="4"/>
  <c r="H26" i="4"/>
  <c r="H52" i="4" l="1"/>
  <c r="O52" i="4"/>
  <c r="N52" i="4"/>
  <c r="L52" i="4"/>
  <c r="I52" i="4"/>
  <c r="J52" i="4"/>
  <c r="M52" i="4"/>
  <c r="G20" i="4"/>
  <c r="F47" i="4" l="1"/>
  <c r="G47" i="4"/>
  <c r="P47" i="4"/>
  <c r="Q47" i="4"/>
  <c r="G27" i="4"/>
  <c r="G40" i="4" s="1"/>
  <c r="P27" i="4"/>
  <c r="Q27" i="4"/>
  <c r="F27" i="4"/>
  <c r="F40" i="4" s="1"/>
  <c r="G33" i="4"/>
  <c r="P33" i="4"/>
  <c r="Q33" i="4"/>
  <c r="F33" i="4"/>
  <c r="E34" i="4"/>
  <c r="P20" i="4"/>
  <c r="Q20" i="4"/>
  <c r="E21" i="4"/>
  <c r="Q53" i="4" l="1"/>
  <c r="P53" i="4"/>
  <c r="G53" i="4"/>
  <c r="P40" i="4"/>
  <c r="E47" i="4"/>
  <c r="Q40" i="4"/>
  <c r="F53" i="4"/>
  <c r="E27" i="4"/>
  <c r="E53" i="4" l="1"/>
  <c r="E40" i="4"/>
  <c r="G14" i="4"/>
  <c r="G31" i="4"/>
  <c r="F48" i="4" l="1"/>
  <c r="G48" i="4"/>
  <c r="P48" i="4"/>
  <c r="Q48" i="4"/>
  <c r="F49" i="4"/>
  <c r="P49" i="4"/>
  <c r="Q49" i="4"/>
  <c r="F51" i="4"/>
  <c r="G51" i="4"/>
  <c r="P51" i="4"/>
  <c r="Q51" i="4"/>
  <c r="F28" i="4"/>
  <c r="G28" i="4"/>
  <c r="P28" i="4"/>
  <c r="Q28" i="4"/>
  <c r="G29" i="4"/>
  <c r="G55" i="4" s="1"/>
  <c r="P29" i="4"/>
  <c r="Q29" i="4"/>
  <c r="F31" i="4"/>
  <c r="P31" i="4"/>
  <c r="Q31" i="4"/>
  <c r="Q14" i="4"/>
  <c r="Q8" i="4"/>
  <c r="G50" i="4"/>
  <c r="F46" i="4" l="1"/>
  <c r="E31" i="4"/>
  <c r="G46" i="4"/>
  <c r="P30" i="4"/>
  <c r="P14" i="4"/>
  <c r="P50" i="4"/>
  <c r="P46" i="4" s="1"/>
  <c r="P8" i="4"/>
  <c r="E8" i="4" s="1"/>
  <c r="E25" i="4"/>
  <c r="Q30" i="4"/>
  <c r="E22" i="4"/>
  <c r="E20" i="4" l="1"/>
  <c r="E24" i="4"/>
  <c r="Q50" i="4"/>
  <c r="Q46" i="4" s="1"/>
  <c r="E19" i="4"/>
  <c r="E17" i="4"/>
  <c r="E16" i="4"/>
  <c r="F30" i="4" l="1"/>
  <c r="F26" i="4" l="1"/>
  <c r="E30" i="4"/>
  <c r="F43" i="4"/>
  <c r="E18" i="4"/>
  <c r="F41" i="4"/>
  <c r="G41" i="4"/>
  <c r="P41" i="4"/>
  <c r="Q41" i="4"/>
  <c r="G42" i="4"/>
  <c r="Q42" i="4"/>
  <c r="P44" i="4"/>
  <c r="F44" i="4"/>
  <c r="E14" i="4" l="1"/>
  <c r="S11" i="4" s="1"/>
  <c r="Q57" i="4"/>
  <c r="Q44" i="4"/>
  <c r="P55" i="4"/>
  <c r="P42" i="4"/>
  <c r="G43" i="4"/>
  <c r="G57" i="4"/>
  <c r="G44" i="4"/>
  <c r="F55" i="4"/>
  <c r="F42" i="4"/>
  <c r="F39" i="4" s="1"/>
  <c r="F57" i="4"/>
  <c r="P57" i="4"/>
  <c r="Q55" i="4"/>
  <c r="Q54" i="4"/>
  <c r="G54" i="4"/>
  <c r="F54" i="4"/>
  <c r="P54" i="4"/>
  <c r="G39" i="4" l="1"/>
  <c r="P43" i="4"/>
  <c r="P39" i="4" s="1"/>
  <c r="Q43" i="4" l="1"/>
  <c r="E43" i="4" s="1"/>
  <c r="F56" i="4"/>
  <c r="F52" i="4" s="1"/>
  <c r="E57" i="4"/>
  <c r="E55" i="4"/>
  <c r="E54" i="4"/>
  <c r="E51" i="4"/>
  <c r="E50" i="4"/>
  <c r="E49" i="4"/>
  <c r="E48" i="4"/>
  <c r="E44" i="4"/>
  <c r="E42" i="4"/>
  <c r="E41" i="4"/>
  <c r="E38" i="4"/>
  <c r="E37" i="4"/>
  <c r="E36" i="4"/>
  <c r="E35" i="4"/>
  <c r="Q39" i="4" l="1"/>
  <c r="E39" i="4" s="1"/>
  <c r="E33" i="4"/>
  <c r="E46" i="4"/>
  <c r="E10" i="4"/>
  <c r="E11" i="4"/>
  <c r="E13" i="4"/>
  <c r="E28" i="4"/>
  <c r="G26" i="4" l="1"/>
  <c r="G56" i="4"/>
  <c r="G52" i="4" s="1"/>
  <c r="E29" i="4"/>
  <c r="P26" i="4" l="1"/>
  <c r="P56" i="4"/>
  <c r="P52" i="4" s="1"/>
  <c r="E12" i="4"/>
  <c r="Q26" i="4" l="1"/>
  <c r="E26" i="4" s="1"/>
  <c r="Q56" i="4"/>
  <c r="Q52" i="4" s="1"/>
  <c r="E56" i="4" l="1"/>
  <c r="E52" i="4"/>
</calcChain>
</file>

<file path=xl/sharedStrings.xml><?xml version="1.0" encoding="utf-8"?>
<sst xmlns="http://schemas.openxmlformats.org/spreadsheetml/2006/main" count="80" uniqueCount="36">
  <si>
    <t>всего</t>
  </si>
  <si>
    <t>Перечень программных мероприятий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</si>
  <si>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</si>
  <si>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</si>
  <si>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</si>
  <si>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</si>
  <si>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</si>
  <si>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</si>
  <si>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</si>
  <si>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</si>
  <si>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</si>
  <si>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</si>
  <si>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</si>
  <si>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</si>
  <si>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</si>
  <si>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</si>
  <si>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</si>
  <si>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Муниципальное учреждение «Администрация  городского поселения Пойковский»</t>
  </si>
  <si>
    <t>Муниципальное учреждение «Администрация  городского поселения Пойковский»/МКУ «Служба ЖКХ и благоустройства гп. Пойковский» отдел ЖКХ и благоустройства</t>
  </si>
  <si>
    <t>Соисполнитель 1 (МКУ «Служба ЖКХ и благоустройства гп. Пойковский» отдел ЖКХ и благоустройства)</t>
  </si>
  <si>
    <t>Ответственный исполнитель (Муниципальное учреждение «Администрация  городского поселения Пойковский»)</t>
  </si>
  <si>
    <t xml:space="preserve">бюджет городского поселения </t>
  </si>
  <si>
    <t>Ответственный исполнитель / соисполнитель</t>
  </si>
  <si>
    <t>федеральный бюджет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</si>
  <si>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</si>
  <si>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</si>
  <si>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</si>
  <si>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</si>
  <si>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</si>
  <si>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</si>
  <si>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</si>
  <si>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</si>
  <si>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</si>
  <si>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</si>
  <si>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Поддержание в рабочем состоянии средств вычислительной техники и развитие информационной среды
 (показатель №1)</t>
  </si>
  <si>
    <t>Обеспечение защиты информации и персональных данных (показатель №2)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</si>
</sst>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_-* #,##0.00000\ _₽_-;\-* #,##0.00\ _₽_-;_-* &quot;-&quot;??\ _₽_-;_-@_-"/>
    <numFmt numFmtId="166" formatCode="_-* #,##0.00000\ _₽_-;\-* #,##0.00000\ _₽_-;_-* &quot;-&quot;?????\ _₽_-;_-@_-"/>
    <numFmt numFmtId="167" formatCode="#,##0.00000"/>
    <numFmt numFmtId="168" formatCode="_-* #,##0.00000_-;\-* #,##0.00000_-;_-* &quot;-&quot;??_-;_-@_-"/>
  </numFmts>
  <fonts count="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4" fontId="5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 applyAlignment="1" applyProtection="1">
      <alignment vertical="top" wrapText="1"/>
    </xf>
    <xf numFmtId="0" fontId="2" fillId="0" borderId="0" xfId="0" applyFont="1" applyBorder="1" applyAlignment="1" applyProtection="1">
      <alignment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0" xfId="0" applyNumberFormat="1" applyFont="1" applyAlignment="1" applyProtection="1">
      <alignment vertical="top" wrapText="1"/>
    </xf>
    <xf numFmtId="165" fontId="2" fillId="0" borderId="1" xfId="0" applyNumberFormat="1" applyFont="1" applyBorder="1" applyAlignment="1" applyProtection="1">
      <alignment horizontal="center" vertical="top" wrapText="1"/>
    </xf>
    <xf numFmtId="166" fontId="2" fillId="0" borderId="0" xfId="0" applyNumberFormat="1" applyFont="1" applyAlignment="1" applyProtection="1">
      <alignment vertical="top" wrapText="1"/>
    </xf>
    <xf numFmtId="165" fontId="2" fillId="0" borderId="0" xfId="0" applyNumberFormat="1" applyFont="1" applyBorder="1" applyAlignment="1" applyProtection="1">
      <alignment horizontal="center" vertical="top" wrapText="1"/>
    </xf>
    <xf numFmtId="4" fontId="2" fillId="0" borderId="0" xfId="0" applyNumberFormat="1" applyFont="1" applyAlignment="1" applyProtection="1">
      <alignment vertical="top" wrapText="1"/>
    </xf>
    <xf numFmtId="165" fontId="4" fillId="0" borderId="1" xfId="0" applyNumberFormat="1" applyFont="1" applyBorder="1" applyAlignment="1" applyProtection="1">
      <alignment horizontal="center" vertical="top" wrapText="1"/>
    </xf>
    <xf numFmtId="0" fontId="2" fillId="0" borderId="1" xfId="0" applyFont="1" applyBorder="1" applyAlignment="1" applyProtection="1">
      <alignment vertical="top" wrapText="1"/>
    </xf>
    <xf numFmtId="167" fontId="2" fillId="0" borderId="0" xfId="0" applyNumberFormat="1" applyFont="1" applyAlignment="1" applyProtection="1">
      <alignment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165" fontId="2" fillId="0" borderId="1" xfId="0" applyNumberFormat="1" applyFont="1" applyFill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8" fontId="2" fillId="0" borderId="0" xfId="3" applyNumberFormat="1" applyFont="1" applyAlignment="1" applyProtection="1">
      <alignment vertical="top" wrapText="1"/>
    </xf>
    <xf numFmtId="167" fontId="2" fillId="0" borderId="0" xfId="3" applyNumberFormat="1" applyFont="1" applyAlignment="1" applyProtection="1">
      <alignment vertical="top" wrapText="1"/>
    </xf>
    <xf numFmtId="49" fontId="2" fillId="0" borderId="0" xfId="0" applyNumberFormat="1" applyFont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left" vertical="center" wrapText="1"/>
    </xf>
    <xf numFmtId="49" fontId="2" fillId="0" borderId="14" xfId="0" applyNumberFormat="1" applyFont="1" applyBorder="1" applyAlignment="1" applyProtection="1">
      <alignment horizontal="left" vertical="center" wrapText="1"/>
    </xf>
    <xf numFmtId="49" fontId="2" fillId="0" borderId="15" xfId="0" applyNumberFormat="1" applyFont="1" applyBorder="1" applyAlignment="1" applyProtection="1">
      <alignment horizontal="left" vertical="center" wrapText="1"/>
    </xf>
    <xf numFmtId="0" fontId="2" fillId="0" borderId="13" xfId="0" applyNumberFormat="1" applyFont="1" applyBorder="1" applyAlignment="1" applyProtection="1">
      <alignment horizontal="center" vertical="center" wrapText="1"/>
    </xf>
    <xf numFmtId="0" fontId="2" fillId="0" borderId="14" xfId="0" applyNumberFormat="1" applyFont="1" applyBorder="1" applyAlignment="1" applyProtection="1">
      <alignment horizontal="center" vertical="center" wrapText="1"/>
    </xf>
    <xf numFmtId="0" fontId="2" fillId="0" borderId="15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left" vertical="center" wrapText="1"/>
    </xf>
    <xf numFmtId="49" fontId="2" fillId="0" borderId="8" xfId="0" applyNumberFormat="1" applyFont="1" applyBorder="1" applyAlignment="1" applyProtection="1">
      <alignment horizontal="left" vertical="center" wrapText="1"/>
    </xf>
    <xf numFmtId="49" fontId="2" fillId="0" borderId="9" xfId="0" applyNumberFormat="1" applyFont="1" applyBorder="1" applyAlignment="1" applyProtection="1">
      <alignment horizontal="left" vertical="center" wrapText="1"/>
    </xf>
    <xf numFmtId="49" fontId="2" fillId="0" borderId="10" xfId="0" applyNumberFormat="1" applyFont="1" applyBorder="1" applyAlignment="1" applyProtection="1">
      <alignment horizontal="left" vertical="top" wrapText="1"/>
    </xf>
    <xf numFmtId="49" fontId="2" fillId="0" borderId="11" xfId="0" applyNumberFormat="1" applyFont="1" applyBorder="1" applyAlignment="1" applyProtection="1">
      <alignment horizontal="left" vertical="top" wrapText="1"/>
    </xf>
    <xf numFmtId="49" fontId="2" fillId="0" borderId="12" xfId="0" applyNumberFormat="1" applyFont="1" applyBorder="1" applyAlignment="1" applyProtection="1">
      <alignment horizontal="left" vertical="top" wrapText="1"/>
    </xf>
    <xf numFmtId="0" fontId="2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49" fontId="4" fillId="0" borderId="5" xfId="0" applyNumberFormat="1" applyFont="1" applyBorder="1" applyAlignment="1" applyProtection="1">
      <alignment horizontal="left" vertical="center" wrapText="1"/>
    </xf>
    <xf numFmtId="49" fontId="4" fillId="0" borderId="0" xfId="0" applyNumberFormat="1" applyFont="1" applyBorder="1" applyAlignment="1" applyProtection="1">
      <alignment horizontal="left" vertical="center" wrapText="1"/>
    </xf>
    <xf numFmtId="49" fontId="4" fillId="0" borderId="6" xfId="0" applyNumberFormat="1" applyFont="1" applyBorder="1" applyAlignment="1" applyProtection="1">
      <alignment horizontal="left" vertical="center" wrapText="1"/>
    </xf>
    <xf numFmtId="49" fontId="4" fillId="0" borderId="7" xfId="0" applyNumberFormat="1" applyFont="1" applyBorder="1" applyAlignment="1" applyProtection="1">
      <alignment horizontal="left" vertical="center" wrapText="1"/>
    </xf>
    <xf numFmtId="49" fontId="4" fillId="0" borderId="8" xfId="0" applyNumberFormat="1" applyFont="1" applyBorder="1" applyAlignment="1" applyProtection="1">
      <alignment horizontal="left" vertical="center" wrapText="1"/>
    </xf>
    <xf numFmtId="49" fontId="4" fillId="0" borderId="9" xfId="0" applyNumberFormat="1" applyFont="1" applyBorder="1" applyAlignment="1" applyProtection="1">
      <alignment horizontal="left" vertical="center" wrapText="1"/>
    </xf>
    <xf numFmtId="49" fontId="2" fillId="0" borderId="10" xfId="0" applyNumberFormat="1" applyFont="1" applyBorder="1" applyAlignment="1" applyProtection="1">
      <alignment horizontal="center" vertical="top" wrapText="1"/>
    </xf>
    <xf numFmtId="49" fontId="2" fillId="0" borderId="11" xfId="0" applyNumberFormat="1" applyFont="1" applyBorder="1" applyAlignment="1" applyProtection="1">
      <alignment horizontal="center" vertical="top" wrapText="1"/>
    </xf>
    <xf numFmtId="49" fontId="2" fillId="0" borderId="12" xfId="0" applyNumberFormat="1" applyFont="1" applyBorder="1" applyAlignment="1" applyProtection="1">
      <alignment horizontal="center" vertical="top" wrapText="1"/>
    </xf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9" defaultPivotStyle="PivotStyleLight16"/>
  <colors>
    <mruColors>
      <color rgb="FFFFFF99"/>
      <color rgb="FFFFFF66"/>
      <color rgb="FF00FFFF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AB64"/>
  <sheetViews>
    <sheetView tabSelected="1" showWhiteSpace="0" topLeftCell="D31" zoomScale="70" zoomScaleNormal="70" zoomScaleSheetLayoutView="70" zoomScalePageLayoutView="85" workbookViewId="0">
      <selection activeCell="H50" sqref="H50:I50"/>
    </sheetView>
  </sheetViews>
  <sheetFormatPr defaultRowHeight="16.5" x14ac:dyDescent="0.2"/>
  <cols>
    <col min="1" max="1" width="10.7109375" style="5" customWidth="1"/>
    <col min="2" max="2" width="39.42578125" style="1" customWidth="1"/>
    <col min="3" max="3" width="40.42578125" style="1" customWidth="1"/>
    <col min="4" max="4" width="33" style="1" customWidth="1"/>
    <col min="5" max="5" width="19" style="1" bestFit="1" customWidth="1"/>
    <col min="6" max="7" width="17.5703125" style="1" bestFit="1" customWidth="1"/>
    <col min="8" max="15" width="17.5703125" style="1" customWidth="1"/>
    <col min="16" max="17" width="17.5703125" style="1" bestFit="1" customWidth="1"/>
    <col min="18" max="18" width="9.140625" style="1"/>
    <col min="19" max="19" width="19.7109375" style="1" bestFit="1" customWidth="1"/>
    <col min="20" max="20" width="18.28515625" style="1" customWidth="1"/>
    <col min="21" max="21" width="18.85546875" style="1" customWidth="1"/>
    <col min="22" max="24" width="15.7109375" style="1" bestFit="1" customWidth="1"/>
    <col min="25" max="16384" width="9.140625" style="1"/>
  </cols>
  <sheetData>
    <row r="1" spans="1:23" x14ac:dyDescent="0.2"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19" t="s">
        <v>9</v>
      </c>
      <c r="Q1" s="19"/>
    </row>
    <row r="2" spans="1:23" x14ac:dyDescent="0.2"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pans="1:23" x14ac:dyDescent="0.2">
      <c r="A3" s="19" t="s">
        <v>1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</row>
    <row r="4" spans="1:23" x14ac:dyDescent="0.2"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23" ht="34.5" customHeight="1" x14ac:dyDescent="0.2">
      <c r="A5" s="21" t="s">
        <v>3</v>
      </c>
      <c r="B5" s="21" t="s">
        <v>4</v>
      </c>
      <c r="C5" s="21" t="s">
        <v>22</v>
      </c>
      <c r="D5" s="21" t="s">
        <v>5</v>
      </c>
      <c r="E5" s="21" t="s">
        <v>6</v>
      </c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</row>
    <row r="6" spans="1:23" ht="36.75" customHeight="1" x14ac:dyDescent="0.2">
      <c r="A6" s="21"/>
      <c r="B6" s="21"/>
      <c r="C6" s="21"/>
      <c r="D6" s="21"/>
      <c r="E6" s="16" t="s">
        <v>7</v>
      </c>
      <c r="F6" s="16" t="s">
        <v>2</v>
      </c>
      <c r="G6" s="16" t="s">
        <v>8</v>
      </c>
      <c r="H6" s="16" t="s">
        <v>24</v>
      </c>
      <c r="I6" s="16" t="s">
        <v>25</v>
      </c>
      <c r="J6" s="16" t="s">
        <v>26</v>
      </c>
      <c r="K6" s="16" t="s">
        <v>27</v>
      </c>
      <c r="L6" s="16" t="s">
        <v>28</v>
      </c>
      <c r="M6" s="16" t="s">
        <v>29</v>
      </c>
      <c r="N6" s="16" t="s">
        <v>30</v>
      </c>
      <c r="O6" s="16" t="s">
        <v>31</v>
      </c>
      <c r="P6" s="16" t="s">
        <v>32</v>
      </c>
      <c r="Q6" s="16" t="s">
        <v>33</v>
      </c>
    </row>
    <row r="7" spans="1:23" x14ac:dyDescent="0.2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6">
        <v>8</v>
      </c>
      <c r="I7" s="16">
        <v>9</v>
      </c>
      <c r="J7" s="16">
        <v>10</v>
      </c>
      <c r="K7" s="16">
        <v>11</v>
      </c>
      <c r="L7" s="16">
        <v>12</v>
      </c>
      <c r="M7" s="16">
        <v>13</v>
      </c>
      <c r="N7" s="16">
        <v>14</v>
      </c>
      <c r="O7" s="16">
        <v>15</v>
      </c>
      <c r="P7" s="16">
        <v>16</v>
      </c>
      <c r="Q7" s="16">
        <v>17</v>
      </c>
    </row>
    <row r="8" spans="1:23" ht="16.5" customHeight="1" x14ac:dyDescent="0.2">
      <c r="A8" s="25">
        <v>1</v>
      </c>
      <c r="B8" s="22" t="s">
        <v>34</v>
      </c>
      <c r="C8" s="20" t="s">
        <v>17</v>
      </c>
      <c r="D8" s="3" t="s">
        <v>0</v>
      </c>
      <c r="E8" s="10">
        <f>SUM(F8:Q8)</f>
        <v>1623.8038899999999</v>
      </c>
      <c r="F8" s="10">
        <f>SUM(F9:F13)</f>
        <v>1467.6953899999999</v>
      </c>
      <c r="G8" s="10">
        <f>SUM(G9:G13)</f>
        <v>156.10849999999999</v>
      </c>
      <c r="H8" s="10">
        <f t="shared" ref="H8:O8" si="0">SUM(H9:H13)</f>
        <v>0</v>
      </c>
      <c r="I8" s="10">
        <f t="shared" si="0"/>
        <v>0</v>
      </c>
      <c r="J8" s="10">
        <f t="shared" si="0"/>
        <v>0</v>
      </c>
      <c r="K8" s="10">
        <f t="shared" si="0"/>
        <v>0</v>
      </c>
      <c r="L8" s="10">
        <f t="shared" si="0"/>
        <v>0</v>
      </c>
      <c r="M8" s="10">
        <f t="shared" si="0"/>
        <v>0</v>
      </c>
      <c r="N8" s="10">
        <f t="shared" si="0"/>
        <v>0</v>
      </c>
      <c r="O8" s="10">
        <f t="shared" si="0"/>
        <v>0</v>
      </c>
      <c r="P8" s="10">
        <f t="shared" ref="P8:Q8" si="1">SUM(P9:P13)</f>
        <v>0</v>
      </c>
      <c r="Q8" s="10">
        <f t="shared" si="1"/>
        <v>0</v>
      </c>
      <c r="S8" s="7"/>
      <c r="T8" s="7"/>
    </row>
    <row r="9" spans="1:23" x14ac:dyDescent="0.2">
      <c r="A9" s="26"/>
      <c r="B9" s="23"/>
      <c r="C9" s="20"/>
      <c r="D9" s="14" t="s">
        <v>23</v>
      </c>
      <c r="E9" s="6">
        <f>SUM(F9:Q9)</f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S9" s="7"/>
      <c r="T9" s="7"/>
    </row>
    <row r="10" spans="1:23" ht="33" x14ac:dyDescent="0.2">
      <c r="A10" s="26"/>
      <c r="B10" s="23"/>
      <c r="C10" s="20"/>
      <c r="D10" s="4" t="s">
        <v>10</v>
      </c>
      <c r="E10" s="6">
        <f t="shared" ref="E10:E29" si="2">SUM(F10:Q10)</f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S10" s="7"/>
      <c r="T10" s="7"/>
    </row>
    <row r="11" spans="1:23" x14ac:dyDescent="0.2">
      <c r="A11" s="26"/>
      <c r="B11" s="23"/>
      <c r="C11" s="20"/>
      <c r="D11" s="4" t="s">
        <v>11</v>
      </c>
      <c r="E11" s="6">
        <f t="shared" si="2"/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S11" s="8">
        <f>E8+E14</f>
        <v>50998.235769999999</v>
      </c>
    </row>
    <row r="12" spans="1:23" ht="33" x14ac:dyDescent="0.2">
      <c r="A12" s="26"/>
      <c r="B12" s="23"/>
      <c r="C12" s="20"/>
      <c r="D12" s="4" t="s">
        <v>21</v>
      </c>
      <c r="E12" s="6">
        <f t="shared" si="2"/>
        <v>1623.8038899999999</v>
      </c>
      <c r="F12" s="6">
        <f>1618+21.89539-172.2</f>
        <v>1467.6953899999999</v>
      </c>
      <c r="G12" s="6">
        <f>6.5+57.6085+92</f>
        <v>156.10849999999999</v>
      </c>
      <c r="H12" s="6"/>
      <c r="I12" s="6"/>
      <c r="J12" s="6"/>
      <c r="K12" s="6"/>
      <c r="L12" s="6"/>
      <c r="M12" s="6"/>
      <c r="N12" s="6"/>
      <c r="O12" s="6"/>
      <c r="P12" s="6"/>
      <c r="Q12" s="6"/>
      <c r="R12" s="8"/>
      <c r="S12" s="8"/>
      <c r="T12" s="8"/>
      <c r="U12" s="8"/>
      <c r="V12" s="12"/>
      <c r="W12" s="9"/>
    </row>
    <row r="13" spans="1:23" x14ac:dyDescent="0.2">
      <c r="A13" s="26"/>
      <c r="B13" s="23"/>
      <c r="C13" s="20"/>
      <c r="D13" s="4" t="s">
        <v>12</v>
      </c>
      <c r="E13" s="6">
        <f t="shared" si="2"/>
        <v>0</v>
      </c>
      <c r="F13" s="6">
        <f>100-100</f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S13" s="8"/>
      <c r="T13" s="8"/>
      <c r="U13" s="8"/>
    </row>
    <row r="14" spans="1:23" x14ac:dyDescent="0.2">
      <c r="A14" s="26"/>
      <c r="B14" s="23"/>
      <c r="C14" s="20" t="s">
        <v>18</v>
      </c>
      <c r="D14" s="3" t="s">
        <v>0</v>
      </c>
      <c r="E14" s="10">
        <f t="shared" ref="E14:E19" si="3">SUM(F14:Q14)</f>
        <v>49374.431879999996</v>
      </c>
      <c r="F14" s="10">
        <f>SUM(F15:F19)</f>
        <v>1919.6000000000001</v>
      </c>
      <c r="G14" s="10">
        <f t="shared" ref="G14:Q14" si="4">SUM(G15:G19)</f>
        <v>3736</v>
      </c>
      <c r="H14" s="10">
        <f t="shared" ref="H14:O14" si="5">SUM(H15:H19)</f>
        <v>4189.4174800000001</v>
      </c>
      <c r="I14" s="10">
        <f t="shared" si="5"/>
        <v>5032.2143999999998</v>
      </c>
      <c r="J14" s="10">
        <f t="shared" si="5"/>
        <v>4348.6000000000004</v>
      </c>
      <c r="K14" s="10">
        <f t="shared" si="5"/>
        <v>4348.6000000000004</v>
      </c>
      <c r="L14" s="10">
        <f t="shared" si="5"/>
        <v>4300</v>
      </c>
      <c r="M14" s="10">
        <f t="shared" si="5"/>
        <v>4300</v>
      </c>
      <c r="N14" s="10">
        <f t="shared" si="5"/>
        <v>4300</v>
      </c>
      <c r="O14" s="10">
        <f t="shared" si="5"/>
        <v>4300</v>
      </c>
      <c r="P14" s="10">
        <f t="shared" si="4"/>
        <v>4300</v>
      </c>
      <c r="Q14" s="10">
        <f t="shared" si="4"/>
        <v>4300</v>
      </c>
      <c r="S14" s="7"/>
      <c r="T14" s="7"/>
    </row>
    <row r="15" spans="1:23" x14ac:dyDescent="0.2">
      <c r="A15" s="26"/>
      <c r="B15" s="23"/>
      <c r="C15" s="20"/>
      <c r="D15" s="14" t="s">
        <v>23</v>
      </c>
      <c r="E15" s="6">
        <f>SUM(F15:Q15)</f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S15" s="7"/>
      <c r="T15" s="7"/>
    </row>
    <row r="16" spans="1:23" ht="33" x14ac:dyDescent="0.2">
      <c r="A16" s="26"/>
      <c r="B16" s="23"/>
      <c r="C16" s="20"/>
      <c r="D16" s="4" t="s">
        <v>10</v>
      </c>
      <c r="E16" s="6">
        <f t="shared" si="3"/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S16" s="7"/>
      <c r="T16" s="7"/>
    </row>
    <row r="17" spans="1:28" x14ac:dyDescent="0.2">
      <c r="A17" s="26"/>
      <c r="B17" s="23"/>
      <c r="C17" s="20"/>
      <c r="D17" s="4" t="s">
        <v>11</v>
      </c>
      <c r="E17" s="6">
        <f t="shared" si="3"/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S17" s="8"/>
      <c r="T17" s="8"/>
      <c r="U17" s="8"/>
      <c r="V17" s="8"/>
      <c r="W17" s="8"/>
      <c r="X17" s="8"/>
    </row>
    <row r="18" spans="1:28" ht="33" x14ac:dyDescent="0.2">
      <c r="A18" s="26"/>
      <c r="B18" s="23"/>
      <c r="C18" s="20"/>
      <c r="D18" s="13" t="s">
        <v>21</v>
      </c>
      <c r="E18" s="6">
        <f t="shared" si="3"/>
        <v>46674.431879999996</v>
      </c>
      <c r="F18" s="6">
        <f>1566+376.89539-21.89539-1.4</f>
        <v>1919.6000000000001</v>
      </c>
      <c r="G18" s="6">
        <v>3736</v>
      </c>
      <c r="H18" s="6">
        <f>4036+153.41748</f>
        <v>4189.4174800000001</v>
      </c>
      <c r="I18" s="6">
        <v>4732.2143999999998</v>
      </c>
      <c r="J18" s="6">
        <v>4048.6</v>
      </c>
      <c r="K18" s="6">
        <v>4048.6</v>
      </c>
      <c r="L18" s="6">
        <v>4000</v>
      </c>
      <c r="M18" s="6">
        <v>4000</v>
      </c>
      <c r="N18" s="6">
        <v>4000</v>
      </c>
      <c r="O18" s="6">
        <v>4000</v>
      </c>
      <c r="P18" s="6">
        <v>4000</v>
      </c>
      <c r="Q18" s="6">
        <v>4000</v>
      </c>
      <c r="R18" s="8"/>
      <c r="S18" s="8"/>
      <c r="T18" s="8"/>
      <c r="U18" s="8"/>
      <c r="V18" s="8"/>
      <c r="W18" s="8"/>
      <c r="X18" s="8"/>
    </row>
    <row r="19" spans="1:28" x14ac:dyDescent="0.2">
      <c r="A19" s="27"/>
      <c r="B19" s="24"/>
      <c r="C19" s="20"/>
      <c r="D19" s="4" t="s">
        <v>12</v>
      </c>
      <c r="E19" s="6">
        <f t="shared" si="3"/>
        <v>2700</v>
      </c>
      <c r="F19" s="6">
        <v>0</v>
      </c>
      <c r="G19" s="6"/>
      <c r="H19" s="6"/>
      <c r="I19" s="6">
        <v>300</v>
      </c>
      <c r="J19" s="6">
        <v>300</v>
      </c>
      <c r="K19" s="6">
        <v>300</v>
      </c>
      <c r="L19" s="6">
        <v>300</v>
      </c>
      <c r="M19" s="6">
        <v>300</v>
      </c>
      <c r="N19" s="6">
        <v>300</v>
      </c>
      <c r="O19" s="6">
        <v>300</v>
      </c>
      <c r="P19" s="6">
        <v>300</v>
      </c>
      <c r="Q19" s="6">
        <v>300</v>
      </c>
      <c r="S19" s="8"/>
      <c r="T19" s="8"/>
      <c r="U19" s="8"/>
      <c r="V19" s="8"/>
      <c r="W19" s="8"/>
      <c r="X19" s="8"/>
    </row>
    <row r="20" spans="1:28" ht="16.5" customHeight="1" x14ac:dyDescent="0.2">
      <c r="A20" s="40">
        <v>2</v>
      </c>
      <c r="B20" s="20" t="s">
        <v>35</v>
      </c>
      <c r="C20" s="20" t="s">
        <v>18</v>
      </c>
      <c r="D20" s="3" t="s">
        <v>0</v>
      </c>
      <c r="E20" s="10">
        <f t="shared" ref="E20:E25" si="6">SUM(F20:Q20)</f>
        <v>1698.1370000000002</v>
      </c>
      <c r="F20" s="10">
        <f>SUM(F21:F25)</f>
        <v>99.81</v>
      </c>
      <c r="G20" s="10">
        <f>SUM(G21:G25)</f>
        <v>499.92700000000002</v>
      </c>
      <c r="H20" s="10">
        <f t="shared" ref="H20:O20" si="7">SUM(H21:H25)</f>
        <v>498.4</v>
      </c>
      <c r="I20" s="10">
        <f t="shared" si="7"/>
        <v>600</v>
      </c>
      <c r="J20" s="10">
        <f t="shared" si="7"/>
        <v>0</v>
      </c>
      <c r="K20" s="10">
        <f t="shared" si="7"/>
        <v>0</v>
      </c>
      <c r="L20" s="10">
        <f t="shared" si="7"/>
        <v>0</v>
      </c>
      <c r="M20" s="10">
        <f t="shared" si="7"/>
        <v>0</v>
      </c>
      <c r="N20" s="10">
        <f t="shared" si="7"/>
        <v>0</v>
      </c>
      <c r="O20" s="10">
        <f t="shared" si="7"/>
        <v>0</v>
      </c>
      <c r="P20" s="10">
        <f t="shared" ref="P20:Q20" si="8">SUM(P21:P25)</f>
        <v>0</v>
      </c>
      <c r="Q20" s="10">
        <f t="shared" si="8"/>
        <v>0</v>
      </c>
      <c r="R20" s="2"/>
      <c r="T20" s="7"/>
      <c r="U20" s="7"/>
      <c r="V20" s="7"/>
      <c r="W20" s="7"/>
      <c r="X20" s="7"/>
    </row>
    <row r="21" spans="1:28" x14ac:dyDescent="0.2">
      <c r="A21" s="40"/>
      <c r="B21" s="20"/>
      <c r="C21" s="20"/>
      <c r="D21" s="14" t="s">
        <v>23</v>
      </c>
      <c r="E21" s="6">
        <f t="shared" ref="E21" si="9">SUM(F21:Q21)</f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2"/>
      <c r="T21" s="7"/>
      <c r="U21" s="7"/>
      <c r="V21" s="7"/>
      <c r="W21" s="7"/>
      <c r="X21" s="7"/>
    </row>
    <row r="22" spans="1:28" ht="33" x14ac:dyDescent="0.2">
      <c r="A22" s="21"/>
      <c r="B22" s="20"/>
      <c r="C22" s="20"/>
      <c r="D22" s="4" t="s">
        <v>10</v>
      </c>
      <c r="E22" s="6">
        <f t="shared" si="6"/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2"/>
      <c r="T22" s="7"/>
      <c r="U22" s="7"/>
      <c r="V22" s="7"/>
      <c r="W22" s="7"/>
      <c r="X22" s="7"/>
      <c r="Y22" s="9"/>
      <c r="Z22" s="9"/>
      <c r="AA22" s="9"/>
      <c r="AB22" s="9"/>
    </row>
    <row r="23" spans="1:28" x14ac:dyDescent="0.2">
      <c r="A23" s="21"/>
      <c r="B23" s="20"/>
      <c r="C23" s="20"/>
      <c r="D23" s="4" t="s">
        <v>11</v>
      </c>
      <c r="E23" s="6">
        <f>SUM(F23:Q23)</f>
        <v>599.73700000000008</v>
      </c>
      <c r="F23" s="6">
        <v>99.81</v>
      </c>
      <c r="G23" s="6">
        <v>499.92700000000002</v>
      </c>
      <c r="H23" s="6"/>
      <c r="I23" s="6"/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2"/>
      <c r="T23" s="7"/>
      <c r="U23" s="7"/>
      <c r="V23" s="7"/>
      <c r="W23" s="7"/>
      <c r="X23" s="7"/>
    </row>
    <row r="24" spans="1:28" ht="33" x14ac:dyDescent="0.2">
      <c r="A24" s="21"/>
      <c r="B24" s="20"/>
      <c r="C24" s="20"/>
      <c r="D24" s="13" t="s">
        <v>21</v>
      </c>
      <c r="E24" s="6">
        <f t="shared" si="6"/>
        <v>1098.4000000000001</v>
      </c>
      <c r="F24" s="15">
        <v>0</v>
      </c>
      <c r="G24" s="6"/>
      <c r="H24" s="6">
        <v>498.4</v>
      </c>
      <c r="I24" s="6">
        <v>600</v>
      </c>
      <c r="J24" s="6"/>
      <c r="K24" s="6"/>
      <c r="L24" s="6"/>
      <c r="M24" s="6"/>
      <c r="N24" s="6"/>
      <c r="O24" s="6"/>
      <c r="P24" s="6"/>
      <c r="Q24" s="6">
        <v>0</v>
      </c>
      <c r="R24" s="2"/>
      <c r="T24" s="7"/>
      <c r="U24" s="7"/>
      <c r="V24" s="7"/>
      <c r="W24" s="7"/>
      <c r="X24" s="7"/>
      <c r="Y24" s="9"/>
      <c r="Z24" s="9"/>
      <c r="AA24" s="9"/>
      <c r="AB24" s="9"/>
    </row>
    <row r="25" spans="1:28" x14ac:dyDescent="0.2">
      <c r="A25" s="21"/>
      <c r="B25" s="20"/>
      <c r="C25" s="20"/>
      <c r="D25" s="4" t="s">
        <v>12</v>
      </c>
      <c r="E25" s="6">
        <f t="shared" si="6"/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T25" s="7"/>
      <c r="U25" s="7"/>
      <c r="V25" s="7"/>
      <c r="W25" s="7"/>
      <c r="X25" s="7"/>
    </row>
    <row r="26" spans="1:28" ht="16.5" customHeight="1" x14ac:dyDescent="0.2">
      <c r="A26" s="41" t="s">
        <v>13</v>
      </c>
      <c r="B26" s="42"/>
      <c r="C26" s="43"/>
      <c r="D26" s="3" t="s">
        <v>0</v>
      </c>
      <c r="E26" s="10">
        <f>SUM(F26:Q26)</f>
        <v>52696.372770000002</v>
      </c>
      <c r="F26" s="10">
        <f>SUM(F27:F31)</f>
        <v>3487.1053900000002</v>
      </c>
      <c r="G26" s="10">
        <f>SUM(G28:G31)</f>
        <v>4392.0355</v>
      </c>
      <c r="H26" s="10">
        <f t="shared" ref="H26:O26" si="10">SUM(H28:H31)</f>
        <v>4687.8174799999997</v>
      </c>
      <c r="I26" s="10">
        <f t="shared" si="10"/>
        <v>5632.2143999999998</v>
      </c>
      <c r="J26" s="10">
        <f t="shared" si="10"/>
        <v>4348.6000000000004</v>
      </c>
      <c r="K26" s="10">
        <f t="shared" si="10"/>
        <v>4348.6000000000004</v>
      </c>
      <c r="L26" s="10">
        <f t="shared" si="10"/>
        <v>4300</v>
      </c>
      <c r="M26" s="10">
        <f t="shared" si="10"/>
        <v>4300</v>
      </c>
      <c r="N26" s="10">
        <f t="shared" si="10"/>
        <v>4300</v>
      </c>
      <c r="O26" s="10">
        <f t="shared" si="10"/>
        <v>4300</v>
      </c>
      <c r="P26" s="10">
        <f>SUM(P28:P31)</f>
        <v>4300</v>
      </c>
      <c r="Q26" s="10">
        <f>SUM(Q28:Q31)</f>
        <v>4300</v>
      </c>
      <c r="S26" s="12"/>
    </row>
    <row r="27" spans="1:28" x14ac:dyDescent="0.2">
      <c r="A27" s="44"/>
      <c r="B27" s="45"/>
      <c r="C27" s="46"/>
      <c r="D27" s="3" t="s">
        <v>23</v>
      </c>
      <c r="E27" s="10">
        <f t="shared" si="2"/>
        <v>0</v>
      </c>
      <c r="F27" s="10">
        <f>F21+F15+F9</f>
        <v>0</v>
      </c>
      <c r="G27" s="10">
        <f t="shared" ref="G27:Q27" si="11">G21+G15+G9</f>
        <v>0</v>
      </c>
      <c r="H27" s="10">
        <f t="shared" ref="H27:O27" si="12">H21+H15+H9</f>
        <v>0</v>
      </c>
      <c r="I27" s="10">
        <f t="shared" si="12"/>
        <v>0</v>
      </c>
      <c r="J27" s="10">
        <f t="shared" si="12"/>
        <v>0</v>
      </c>
      <c r="K27" s="10">
        <f t="shared" si="12"/>
        <v>0</v>
      </c>
      <c r="L27" s="10">
        <f t="shared" si="12"/>
        <v>0</v>
      </c>
      <c r="M27" s="10">
        <f t="shared" si="12"/>
        <v>0</v>
      </c>
      <c r="N27" s="10">
        <f t="shared" si="12"/>
        <v>0</v>
      </c>
      <c r="O27" s="10">
        <f t="shared" si="12"/>
        <v>0</v>
      </c>
      <c r="P27" s="10">
        <f t="shared" si="11"/>
        <v>0</v>
      </c>
      <c r="Q27" s="10">
        <f t="shared" si="11"/>
        <v>0</v>
      </c>
      <c r="S27" s="12"/>
    </row>
    <row r="28" spans="1:28" ht="33" x14ac:dyDescent="0.2">
      <c r="A28" s="44"/>
      <c r="B28" s="45"/>
      <c r="C28" s="46"/>
      <c r="D28" s="3" t="s">
        <v>10</v>
      </c>
      <c r="E28" s="10">
        <f t="shared" si="2"/>
        <v>0</v>
      </c>
      <c r="F28" s="10">
        <f>F22+F16+F10</f>
        <v>0</v>
      </c>
      <c r="G28" s="10">
        <f t="shared" ref="G28:Q31" si="13">G22+G16+G10</f>
        <v>0</v>
      </c>
      <c r="H28" s="10">
        <f t="shared" ref="H28:O28" si="14">H22+H16+H10</f>
        <v>0</v>
      </c>
      <c r="I28" s="10">
        <f t="shared" si="14"/>
        <v>0</v>
      </c>
      <c r="J28" s="10">
        <f t="shared" si="14"/>
        <v>0</v>
      </c>
      <c r="K28" s="10">
        <f t="shared" si="14"/>
        <v>0</v>
      </c>
      <c r="L28" s="10">
        <f t="shared" si="14"/>
        <v>0</v>
      </c>
      <c r="M28" s="10">
        <f t="shared" si="14"/>
        <v>0</v>
      </c>
      <c r="N28" s="10">
        <f t="shared" si="14"/>
        <v>0</v>
      </c>
      <c r="O28" s="10">
        <f t="shared" si="14"/>
        <v>0</v>
      </c>
      <c r="P28" s="10">
        <f t="shared" si="13"/>
        <v>0</v>
      </c>
      <c r="Q28" s="10">
        <f t="shared" si="13"/>
        <v>0</v>
      </c>
      <c r="S28" s="12"/>
    </row>
    <row r="29" spans="1:28" x14ac:dyDescent="0.2">
      <c r="A29" s="44"/>
      <c r="B29" s="45"/>
      <c r="C29" s="46"/>
      <c r="D29" s="3" t="s">
        <v>11</v>
      </c>
      <c r="E29" s="10">
        <f t="shared" si="2"/>
        <v>599.73700000000008</v>
      </c>
      <c r="F29" s="10">
        <f>F11+F17+F23</f>
        <v>99.81</v>
      </c>
      <c r="G29" s="10">
        <f t="shared" si="13"/>
        <v>499.92700000000002</v>
      </c>
      <c r="H29" s="10">
        <f t="shared" ref="H29:O29" si="15">H23+H17+H11</f>
        <v>0</v>
      </c>
      <c r="I29" s="10">
        <f t="shared" si="15"/>
        <v>0</v>
      </c>
      <c r="J29" s="10">
        <f t="shared" si="15"/>
        <v>0</v>
      </c>
      <c r="K29" s="10">
        <f t="shared" si="15"/>
        <v>0</v>
      </c>
      <c r="L29" s="10">
        <f t="shared" si="15"/>
        <v>0</v>
      </c>
      <c r="M29" s="10">
        <f t="shared" si="15"/>
        <v>0</v>
      </c>
      <c r="N29" s="10">
        <f t="shared" si="15"/>
        <v>0</v>
      </c>
      <c r="O29" s="10">
        <f t="shared" si="15"/>
        <v>0</v>
      </c>
      <c r="P29" s="10">
        <f t="shared" si="13"/>
        <v>0</v>
      </c>
      <c r="Q29" s="10">
        <f t="shared" si="13"/>
        <v>0</v>
      </c>
      <c r="S29" s="12"/>
    </row>
    <row r="30" spans="1:28" ht="33" x14ac:dyDescent="0.2">
      <c r="A30" s="44"/>
      <c r="B30" s="45"/>
      <c r="C30" s="46"/>
      <c r="D30" s="3" t="s">
        <v>21</v>
      </c>
      <c r="E30" s="10">
        <f>SUM(F30:Q30)</f>
        <v>49396.635769999993</v>
      </c>
      <c r="F30" s="10">
        <f>F24+F18+F12</f>
        <v>3387.2953900000002</v>
      </c>
      <c r="G30" s="10">
        <f>G24+G18+G12</f>
        <v>3892.1084999999998</v>
      </c>
      <c r="H30" s="10">
        <f t="shared" ref="H30:O30" si="16">H24+H18+H12</f>
        <v>4687.8174799999997</v>
      </c>
      <c r="I30" s="10">
        <f t="shared" si="16"/>
        <v>5332.2143999999998</v>
      </c>
      <c r="J30" s="10">
        <f t="shared" si="16"/>
        <v>4048.6</v>
      </c>
      <c r="K30" s="10">
        <f t="shared" si="16"/>
        <v>4048.6</v>
      </c>
      <c r="L30" s="10">
        <f t="shared" si="16"/>
        <v>4000</v>
      </c>
      <c r="M30" s="10">
        <f t="shared" si="16"/>
        <v>4000</v>
      </c>
      <c r="N30" s="10">
        <f t="shared" si="16"/>
        <v>4000</v>
      </c>
      <c r="O30" s="10">
        <f t="shared" si="16"/>
        <v>4000</v>
      </c>
      <c r="P30" s="10">
        <f t="shared" si="13"/>
        <v>4000</v>
      </c>
      <c r="Q30" s="10">
        <f t="shared" si="13"/>
        <v>4000</v>
      </c>
      <c r="S30" s="12"/>
    </row>
    <row r="31" spans="1:28" x14ac:dyDescent="0.2">
      <c r="A31" s="47"/>
      <c r="B31" s="48"/>
      <c r="C31" s="49"/>
      <c r="D31" s="3" t="s">
        <v>12</v>
      </c>
      <c r="E31" s="10">
        <f>SUM(F31:Q31)</f>
        <v>2700</v>
      </c>
      <c r="F31" s="10">
        <f>F25+F19+F13</f>
        <v>0</v>
      </c>
      <c r="G31" s="10">
        <f t="shared" si="13"/>
        <v>0</v>
      </c>
      <c r="H31" s="10">
        <f t="shared" ref="H31:O31" si="17">H25+H19+H13</f>
        <v>0</v>
      </c>
      <c r="I31" s="10">
        <f t="shared" si="17"/>
        <v>300</v>
      </c>
      <c r="J31" s="10">
        <f t="shared" si="17"/>
        <v>300</v>
      </c>
      <c r="K31" s="10">
        <f t="shared" si="17"/>
        <v>300</v>
      </c>
      <c r="L31" s="10">
        <f t="shared" si="17"/>
        <v>300</v>
      </c>
      <c r="M31" s="10">
        <f t="shared" si="17"/>
        <v>300</v>
      </c>
      <c r="N31" s="10">
        <f t="shared" si="17"/>
        <v>300</v>
      </c>
      <c r="O31" s="10">
        <f t="shared" si="17"/>
        <v>300</v>
      </c>
      <c r="P31" s="10">
        <f t="shared" si="13"/>
        <v>300</v>
      </c>
      <c r="Q31" s="10">
        <f t="shared" si="13"/>
        <v>300</v>
      </c>
      <c r="S31" s="18"/>
    </row>
    <row r="32" spans="1:28" ht="16.5" customHeight="1" x14ac:dyDescent="0.2">
      <c r="A32" s="50" t="s">
        <v>14</v>
      </c>
      <c r="B32" s="51"/>
      <c r="C32" s="52"/>
      <c r="D32" s="11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S32" s="18"/>
    </row>
    <row r="33" spans="1:19" ht="16.5" customHeight="1" x14ac:dyDescent="0.2">
      <c r="A33" s="28" t="s">
        <v>15</v>
      </c>
      <c r="B33" s="29"/>
      <c r="C33" s="30"/>
      <c r="D33" s="3" t="s">
        <v>0</v>
      </c>
      <c r="E33" s="10">
        <f t="shared" ref="E33:E38" si="18">SUM(F33:Q33)</f>
        <v>0</v>
      </c>
      <c r="F33" s="10">
        <f>SUM(F34:F38)</f>
        <v>0</v>
      </c>
      <c r="G33" s="10">
        <f t="shared" ref="G33:Q33" si="19">SUM(G34:G38)</f>
        <v>0</v>
      </c>
      <c r="H33" s="10">
        <f t="shared" ref="H33:O33" si="20">SUM(H34:H38)</f>
        <v>0</v>
      </c>
      <c r="I33" s="10">
        <f t="shared" si="20"/>
        <v>0</v>
      </c>
      <c r="J33" s="10">
        <f t="shared" si="20"/>
        <v>0</v>
      </c>
      <c r="K33" s="10">
        <f t="shared" si="20"/>
        <v>0</v>
      </c>
      <c r="L33" s="10">
        <f t="shared" si="20"/>
        <v>0</v>
      </c>
      <c r="M33" s="10">
        <f t="shared" si="20"/>
        <v>0</v>
      </c>
      <c r="N33" s="10">
        <f t="shared" si="20"/>
        <v>0</v>
      </c>
      <c r="O33" s="10">
        <f t="shared" si="20"/>
        <v>0</v>
      </c>
      <c r="P33" s="10">
        <f t="shared" si="19"/>
        <v>0</v>
      </c>
      <c r="Q33" s="10">
        <f t="shared" si="19"/>
        <v>0</v>
      </c>
      <c r="S33" s="18"/>
    </row>
    <row r="34" spans="1:19" x14ac:dyDescent="0.2">
      <c r="A34" s="31"/>
      <c r="B34" s="32"/>
      <c r="C34" s="33"/>
      <c r="D34" s="14" t="s">
        <v>23</v>
      </c>
      <c r="E34" s="6">
        <f t="shared" ref="E34" si="21">SUM(F34:Q34)</f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S34" s="18"/>
    </row>
    <row r="35" spans="1:19" ht="33" x14ac:dyDescent="0.2">
      <c r="A35" s="31"/>
      <c r="B35" s="32"/>
      <c r="C35" s="33"/>
      <c r="D35" s="4" t="s">
        <v>10</v>
      </c>
      <c r="E35" s="6">
        <f t="shared" si="18"/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S35" s="18"/>
    </row>
    <row r="36" spans="1:19" x14ac:dyDescent="0.2">
      <c r="A36" s="31"/>
      <c r="B36" s="32"/>
      <c r="C36" s="33"/>
      <c r="D36" s="4" t="s">
        <v>11</v>
      </c>
      <c r="E36" s="6">
        <f t="shared" si="18"/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S36" s="18"/>
    </row>
    <row r="37" spans="1:19" ht="33" x14ac:dyDescent="0.2">
      <c r="A37" s="31"/>
      <c r="B37" s="32"/>
      <c r="C37" s="33"/>
      <c r="D37" s="13" t="s">
        <v>21</v>
      </c>
      <c r="E37" s="6">
        <f t="shared" si="18"/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S37" s="18"/>
    </row>
    <row r="38" spans="1:19" x14ac:dyDescent="0.2">
      <c r="A38" s="34"/>
      <c r="B38" s="35"/>
      <c r="C38" s="36"/>
      <c r="D38" s="4" t="s">
        <v>12</v>
      </c>
      <c r="E38" s="6">
        <f t="shared" si="18"/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S38" s="18"/>
    </row>
    <row r="39" spans="1:19" ht="16.5" customHeight="1" x14ac:dyDescent="0.2">
      <c r="A39" s="28" t="s">
        <v>16</v>
      </c>
      <c r="B39" s="29"/>
      <c r="C39" s="30"/>
      <c r="D39" s="3" t="s">
        <v>0</v>
      </c>
      <c r="E39" s="10">
        <f t="shared" ref="E39" si="22">SUM(F39:Q39)</f>
        <v>52696.372770000002</v>
      </c>
      <c r="F39" s="10">
        <f>SUM(F40:F44)</f>
        <v>3487.1053900000002</v>
      </c>
      <c r="G39" s="10">
        <f t="shared" ref="G39:P39" si="23">SUM(G40:G44)</f>
        <v>4392.0355</v>
      </c>
      <c r="H39" s="10">
        <f t="shared" ref="H39:O39" si="24">SUM(H40:H44)</f>
        <v>4687.8174799999997</v>
      </c>
      <c r="I39" s="10">
        <f t="shared" si="24"/>
        <v>5632.2143999999998</v>
      </c>
      <c r="J39" s="10">
        <f t="shared" si="24"/>
        <v>4348.6000000000004</v>
      </c>
      <c r="K39" s="10">
        <f t="shared" si="24"/>
        <v>4348.6000000000004</v>
      </c>
      <c r="L39" s="10">
        <f t="shared" si="24"/>
        <v>4300</v>
      </c>
      <c r="M39" s="10">
        <f t="shared" si="24"/>
        <v>4300</v>
      </c>
      <c r="N39" s="10">
        <f t="shared" si="24"/>
        <v>4300</v>
      </c>
      <c r="O39" s="10">
        <f t="shared" si="24"/>
        <v>4300</v>
      </c>
      <c r="P39" s="10">
        <f t="shared" si="23"/>
        <v>4300</v>
      </c>
      <c r="Q39" s="10">
        <f>SUM(Q40:Q44)</f>
        <v>4300</v>
      </c>
      <c r="S39" s="17"/>
    </row>
    <row r="40" spans="1:19" x14ac:dyDescent="0.2">
      <c r="A40" s="31"/>
      <c r="B40" s="32"/>
      <c r="C40" s="33"/>
      <c r="D40" s="14" t="s">
        <v>23</v>
      </c>
      <c r="E40" s="6">
        <f t="shared" ref="E40:E44" si="25">SUM(F40:Q40)</f>
        <v>0</v>
      </c>
      <c r="F40" s="6">
        <f>F27</f>
        <v>0</v>
      </c>
      <c r="G40" s="6">
        <f t="shared" ref="G40:Q41" si="26">G27</f>
        <v>0</v>
      </c>
      <c r="H40" s="6">
        <f t="shared" ref="H40:O40" si="27">H27</f>
        <v>0</v>
      </c>
      <c r="I40" s="6">
        <f t="shared" si="27"/>
        <v>0</v>
      </c>
      <c r="J40" s="6">
        <f t="shared" si="27"/>
        <v>0</v>
      </c>
      <c r="K40" s="6">
        <f t="shared" si="27"/>
        <v>0</v>
      </c>
      <c r="L40" s="6">
        <f t="shared" si="27"/>
        <v>0</v>
      </c>
      <c r="M40" s="6">
        <f t="shared" si="27"/>
        <v>0</v>
      </c>
      <c r="N40" s="6">
        <f t="shared" si="27"/>
        <v>0</v>
      </c>
      <c r="O40" s="6">
        <f t="shared" si="27"/>
        <v>0</v>
      </c>
      <c r="P40" s="6">
        <f t="shared" si="26"/>
        <v>0</v>
      </c>
      <c r="Q40" s="6">
        <f t="shared" si="26"/>
        <v>0</v>
      </c>
      <c r="S40" s="17"/>
    </row>
    <row r="41" spans="1:19" ht="33" x14ac:dyDescent="0.2">
      <c r="A41" s="31"/>
      <c r="B41" s="32"/>
      <c r="C41" s="33"/>
      <c r="D41" s="4" t="s">
        <v>10</v>
      </c>
      <c r="E41" s="6">
        <f t="shared" si="25"/>
        <v>0</v>
      </c>
      <c r="F41" s="6">
        <f>F28</f>
        <v>0</v>
      </c>
      <c r="G41" s="6">
        <f t="shared" si="26"/>
        <v>0</v>
      </c>
      <c r="H41" s="6">
        <f t="shared" ref="H41:O41" si="28">H28</f>
        <v>0</v>
      </c>
      <c r="I41" s="6">
        <f t="shared" si="28"/>
        <v>0</v>
      </c>
      <c r="J41" s="6">
        <f t="shared" si="28"/>
        <v>0</v>
      </c>
      <c r="K41" s="6">
        <f t="shared" si="28"/>
        <v>0</v>
      </c>
      <c r="L41" s="6">
        <f t="shared" si="28"/>
        <v>0</v>
      </c>
      <c r="M41" s="6">
        <f t="shared" si="28"/>
        <v>0</v>
      </c>
      <c r="N41" s="6">
        <f t="shared" si="28"/>
        <v>0</v>
      </c>
      <c r="O41" s="6">
        <f t="shared" si="28"/>
        <v>0</v>
      </c>
      <c r="P41" s="6">
        <f t="shared" si="26"/>
        <v>0</v>
      </c>
      <c r="Q41" s="6">
        <f t="shared" si="26"/>
        <v>0</v>
      </c>
      <c r="S41" s="17"/>
    </row>
    <row r="42" spans="1:19" x14ac:dyDescent="0.2">
      <c r="A42" s="31"/>
      <c r="B42" s="32"/>
      <c r="C42" s="33"/>
      <c r="D42" s="4" t="s">
        <v>11</v>
      </c>
      <c r="E42" s="6">
        <f t="shared" si="25"/>
        <v>599.73700000000008</v>
      </c>
      <c r="F42" s="6">
        <f t="shared" ref="F42:Q42" si="29">F29</f>
        <v>99.81</v>
      </c>
      <c r="G42" s="6">
        <f t="shared" si="29"/>
        <v>499.92700000000002</v>
      </c>
      <c r="H42" s="6">
        <f t="shared" ref="H42:O42" si="30">H29</f>
        <v>0</v>
      </c>
      <c r="I42" s="6">
        <f t="shared" si="30"/>
        <v>0</v>
      </c>
      <c r="J42" s="6">
        <f t="shared" si="30"/>
        <v>0</v>
      </c>
      <c r="K42" s="6">
        <f t="shared" si="30"/>
        <v>0</v>
      </c>
      <c r="L42" s="6">
        <f t="shared" si="30"/>
        <v>0</v>
      </c>
      <c r="M42" s="6">
        <f t="shared" si="30"/>
        <v>0</v>
      </c>
      <c r="N42" s="6">
        <f t="shared" si="30"/>
        <v>0</v>
      </c>
      <c r="O42" s="6">
        <f t="shared" si="30"/>
        <v>0</v>
      </c>
      <c r="P42" s="6">
        <f t="shared" si="29"/>
        <v>0</v>
      </c>
      <c r="Q42" s="6">
        <f t="shared" si="29"/>
        <v>0</v>
      </c>
      <c r="S42" s="17"/>
    </row>
    <row r="43" spans="1:19" ht="33" x14ac:dyDescent="0.2">
      <c r="A43" s="31"/>
      <c r="B43" s="32"/>
      <c r="C43" s="33"/>
      <c r="D43" s="13" t="s">
        <v>21</v>
      </c>
      <c r="E43" s="6">
        <f>SUM(F43:Q43)</f>
        <v>49396.635769999993</v>
      </c>
      <c r="F43" s="6">
        <f t="shared" ref="F43:Q43" si="31">F30</f>
        <v>3387.2953900000002</v>
      </c>
      <c r="G43" s="6">
        <f t="shared" si="31"/>
        <v>3892.1084999999998</v>
      </c>
      <c r="H43" s="6">
        <f t="shared" ref="H43:O43" si="32">H30</f>
        <v>4687.8174799999997</v>
      </c>
      <c r="I43" s="6">
        <f t="shared" si="32"/>
        <v>5332.2143999999998</v>
      </c>
      <c r="J43" s="6">
        <f t="shared" si="32"/>
        <v>4048.6</v>
      </c>
      <c r="K43" s="6">
        <f t="shared" si="32"/>
        <v>4048.6</v>
      </c>
      <c r="L43" s="6">
        <f t="shared" si="32"/>
        <v>4000</v>
      </c>
      <c r="M43" s="6">
        <f t="shared" si="32"/>
        <v>4000</v>
      </c>
      <c r="N43" s="6">
        <f t="shared" si="32"/>
        <v>4000</v>
      </c>
      <c r="O43" s="6">
        <f t="shared" si="32"/>
        <v>4000</v>
      </c>
      <c r="P43" s="6">
        <f t="shared" si="31"/>
        <v>4000</v>
      </c>
      <c r="Q43" s="6">
        <f t="shared" si="31"/>
        <v>4000</v>
      </c>
      <c r="S43" s="17"/>
    </row>
    <row r="44" spans="1:19" x14ac:dyDescent="0.2">
      <c r="A44" s="34"/>
      <c r="B44" s="35"/>
      <c r="C44" s="36"/>
      <c r="D44" s="4" t="s">
        <v>12</v>
      </c>
      <c r="E44" s="6">
        <f t="shared" si="25"/>
        <v>2700</v>
      </c>
      <c r="F44" s="6">
        <f t="shared" ref="F44:Q44" si="33">F31</f>
        <v>0</v>
      </c>
      <c r="G44" s="6">
        <f t="shared" si="33"/>
        <v>0</v>
      </c>
      <c r="H44" s="6">
        <f t="shared" ref="H44:O44" si="34">H31</f>
        <v>0</v>
      </c>
      <c r="I44" s="6">
        <f t="shared" si="34"/>
        <v>300</v>
      </c>
      <c r="J44" s="6">
        <f t="shared" si="34"/>
        <v>300</v>
      </c>
      <c r="K44" s="6">
        <f t="shared" si="34"/>
        <v>300</v>
      </c>
      <c r="L44" s="6">
        <f t="shared" si="34"/>
        <v>300</v>
      </c>
      <c r="M44" s="6">
        <f t="shared" si="34"/>
        <v>300</v>
      </c>
      <c r="N44" s="6">
        <f t="shared" si="34"/>
        <v>300</v>
      </c>
      <c r="O44" s="6">
        <f t="shared" si="34"/>
        <v>300</v>
      </c>
      <c r="P44" s="6">
        <f t="shared" si="33"/>
        <v>300</v>
      </c>
      <c r="Q44" s="6">
        <f t="shared" si="33"/>
        <v>300</v>
      </c>
      <c r="S44" s="17"/>
    </row>
    <row r="45" spans="1:19" ht="16.5" customHeight="1" x14ac:dyDescent="0.2">
      <c r="A45" s="37" t="s">
        <v>14</v>
      </c>
      <c r="B45" s="38"/>
      <c r="C45" s="39"/>
      <c r="D45" s="11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S45" s="17"/>
    </row>
    <row r="46" spans="1:19" ht="16.5" customHeight="1" x14ac:dyDescent="0.2">
      <c r="A46" s="28" t="s">
        <v>20</v>
      </c>
      <c r="B46" s="29"/>
      <c r="C46" s="30"/>
      <c r="D46" s="3" t="s">
        <v>0</v>
      </c>
      <c r="E46" s="10">
        <f t="shared" ref="E46" si="35">SUM(F46:Q46)</f>
        <v>1723.6138899999999</v>
      </c>
      <c r="F46" s="10">
        <f>SUM(F47:F51)</f>
        <v>1567.5053899999998</v>
      </c>
      <c r="G46" s="10">
        <f t="shared" ref="G46:Q46" si="36">SUM(G47:G51)</f>
        <v>156.10849999999999</v>
      </c>
      <c r="H46" s="10">
        <f t="shared" ref="H46:O46" si="37">SUM(H47:H51)</f>
        <v>0</v>
      </c>
      <c r="I46" s="10">
        <f t="shared" si="37"/>
        <v>0</v>
      </c>
      <c r="J46" s="10">
        <f t="shared" si="37"/>
        <v>0</v>
      </c>
      <c r="K46" s="10">
        <f t="shared" si="37"/>
        <v>0</v>
      </c>
      <c r="L46" s="10">
        <f t="shared" si="37"/>
        <v>0</v>
      </c>
      <c r="M46" s="10">
        <f t="shared" si="37"/>
        <v>0</v>
      </c>
      <c r="N46" s="10">
        <f t="shared" si="37"/>
        <v>0</v>
      </c>
      <c r="O46" s="10">
        <f t="shared" si="37"/>
        <v>0</v>
      </c>
      <c r="P46" s="10">
        <f t="shared" si="36"/>
        <v>0</v>
      </c>
      <c r="Q46" s="10">
        <f t="shared" si="36"/>
        <v>0</v>
      </c>
      <c r="S46" s="17"/>
    </row>
    <row r="47" spans="1:19" x14ac:dyDescent="0.2">
      <c r="A47" s="31"/>
      <c r="B47" s="32"/>
      <c r="C47" s="33"/>
      <c r="D47" s="14" t="s">
        <v>23</v>
      </c>
      <c r="E47" s="6">
        <f t="shared" ref="E47:E52" si="38">SUM(F47:Q47)</f>
        <v>0</v>
      </c>
      <c r="F47" s="6">
        <f t="shared" ref="F47:Q51" si="39">F9+F21</f>
        <v>0</v>
      </c>
      <c r="G47" s="6">
        <f t="shared" si="39"/>
        <v>0</v>
      </c>
      <c r="H47" s="6">
        <f t="shared" ref="H47:O47" si="40">H9+H21</f>
        <v>0</v>
      </c>
      <c r="I47" s="6">
        <f t="shared" si="40"/>
        <v>0</v>
      </c>
      <c r="J47" s="6">
        <f t="shared" si="40"/>
        <v>0</v>
      </c>
      <c r="K47" s="6">
        <f t="shared" si="40"/>
        <v>0</v>
      </c>
      <c r="L47" s="6">
        <f t="shared" si="40"/>
        <v>0</v>
      </c>
      <c r="M47" s="6">
        <f t="shared" si="40"/>
        <v>0</v>
      </c>
      <c r="N47" s="6">
        <f t="shared" si="40"/>
        <v>0</v>
      </c>
      <c r="O47" s="6">
        <f t="shared" si="40"/>
        <v>0</v>
      </c>
      <c r="P47" s="6">
        <f t="shared" si="39"/>
        <v>0</v>
      </c>
      <c r="Q47" s="6">
        <f t="shared" si="39"/>
        <v>0</v>
      </c>
      <c r="S47" s="17"/>
    </row>
    <row r="48" spans="1:19" ht="33" x14ac:dyDescent="0.2">
      <c r="A48" s="31"/>
      <c r="B48" s="32"/>
      <c r="C48" s="33"/>
      <c r="D48" s="4" t="s">
        <v>10</v>
      </c>
      <c r="E48" s="6">
        <f t="shared" si="38"/>
        <v>0</v>
      </c>
      <c r="F48" s="6">
        <f t="shared" si="39"/>
        <v>0</v>
      </c>
      <c r="G48" s="6">
        <f t="shared" si="39"/>
        <v>0</v>
      </c>
      <c r="H48" s="6">
        <f t="shared" ref="H48:O48" si="41">H10+H22</f>
        <v>0</v>
      </c>
      <c r="I48" s="6">
        <f t="shared" si="41"/>
        <v>0</v>
      </c>
      <c r="J48" s="6">
        <f t="shared" si="41"/>
        <v>0</v>
      </c>
      <c r="K48" s="6">
        <f t="shared" si="41"/>
        <v>0</v>
      </c>
      <c r="L48" s="6">
        <f t="shared" si="41"/>
        <v>0</v>
      </c>
      <c r="M48" s="6">
        <f t="shared" si="41"/>
        <v>0</v>
      </c>
      <c r="N48" s="6">
        <f t="shared" si="41"/>
        <v>0</v>
      </c>
      <c r="O48" s="6">
        <f t="shared" si="41"/>
        <v>0</v>
      </c>
      <c r="P48" s="6">
        <f t="shared" si="39"/>
        <v>0</v>
      </c>
      <c r="Q48" s="6">
        <f t="shared" si="39"/>
        <v>0</v>
      </c>
      <c r="S48" s="17"/>
    </row>
    <row r="49" spans="1:19" x14ac:dyDescent="0.2">
      <c r="A49" s="31"/>
      <c r="B49" s="32"/>
      <c r="C49" s="33"/>
      <c r="D49" s="4" t="s">
        <v>11</v>
      </c>
      <c r="E49" s="6">
        <f t="shared" si="38"/>
        <v>99.81</v>
      </c>
      <c r="F49" s="6">
        <f t="shared" si="39"/>
        <v>99.81</v>
      </c>
      <c r="G49" s="6"/>
      <c r="H49" s="6"/>
      <c r="I49" s="6">
        <f t="shared" ref="I49:O49" si="42">I11+I23</f>
        <v>0</v>
      </c>
      <c r="J49" s="6">
        <f t="shared" si="42"/>
        <v>0</v>
      </c>
      <c r="K49" s="6">
        <f t="shared" si="42"/>
        <v>0</v>
      </c>
      <c r="L49" s="6">
        <f t="shared" si="42"/>
        <v>0</v>
      </c>
      <c r="M49" s="6">
        <f t="shared" si="42"/>
        <v>0</v>
      </c>
      <c r="N49" s="6">
        <f t="shared" si="42"/>
        <v>0</v>
      </c>
      <c r="O49" s="6">
        <f t="shared" si="42"/>
        <v>0</v>
      </c>
      <c r="P49" s="6">
        <f t="shared" si="39"/>
        <v>0</v>
      </c>
      <c r="Q49" s="6">
        <f t="shared" si="39"/>
        <v>0</v>
      </c>
      <c r="S49" s="17"/>
    </row>
    <row r="50" spans="1:19" ht="33" x14ac:dyDescent="0.2">
      <c r="A50" s="31"/>
      <c r="B50" s="32"/>
      <c r="C50" s="33"/>
      <c r="D50" s="13" t="s">
        <v>21</v>
      </c>
      <c r="E50" s="6">
        <f t="shared" si="38"/>
        <v>1623.8038899999999</v>
      </c>
      <c r="F50" s="6">
        <f>F12+F24</f>
        <v>1467.6953899999999</v>
      </c>
      <c r="G50" s="6">
        <f t="shared" si="39"/>
        <v>156.10849999999999</v>
      </c>
      <c r="H50" s="6">
        <f>H12</f>
        <v>0</v>
      </c>
      <c r="I50" s="6">
        <f>I12</f>
        <v>0</v>
      </c>
      <c r="J50" s="6">
        <f t="shared" ref="H50:O50" si="43">J12+J24</f>
        <v>0</v>
      </c>
      <c r="K50" s="6">
        <f t="shared" si="43"/>
        <v>0</v>
      </c>
      <c r="L50" s="6">
        <f t="shared" si="43"/>
        <v>0</v>
      </c>
      <c r="M50" s="6">
        <f t="shared" si="43"/>
        <v>0</v>
      </c>
      <c r="N50" s="6">
        <f t="shared" si="43"/>
        <v>0</v>
      </c>
      <c r="O50" s="6">
        <f t="shared" si="43"/>
        <v>0</v>
      </c>
      <c r="P50" s="6">
        <f t="shared" si="39"/>
        <v>0</v>
      </c>
      <c r="Q50" s="6">
        <f t="shared" si="39"/>
        <v>0</v>
      </c>
      <c r="S50" s="17"/>
    </row>
    <row r="51" spans="1:19" x14ac:dyDescent="0.2">
      <c r="A51" s="34"/>
      <c r="B51" s="35"/>
      <c r="C51" s="36"/>
      <c r="D51" s="4" t="s">
        <v>12</v>
      </c>
      <c r="E51" s="6">
        <f t="shared" si="38"/>
        <v>0</v>
      </c>
      <c r="F51" s="6">
        <f t="shared" si="39"/>
        <v>0</v>
      </c>
      <c r="G51" s="6">
        <f t="shared" si="39"/>
        <v>0</v>
      </c>
      <c r="H51" s="6">
        <f t="shared" ref="H51:O51" si="44">H13+H25</f>
        <v>0</v>
      </c>
      <c r="I51" s="6">
        <f t="shared" si="44"/>
        <v>0</v>
      </c>
      <c r="J51" s="6">
        <f t="shared" si="44"/>
        <v>0</v>
      </c>
      <c r="K51" s="6">
        <f t="shared" si="44"/>
        <v>0</v>
      </c>
      <c r="L51" s="6">
        <f t="shared" si="44"/>
        <v>0</v>
      </c>
      <c r="M51" s="6">
        <f t="shared" si="44"/>
        <v>0</v>
      </c>
      <c r="N51" s="6">
        <f t="shared" si="44"/>
        <v>0</v>
      </c>
      <c r="O51" s="6">
        <f t="shared" si="44"/>
        <v>0</v>
      </c>
      <c r="P51" s="6">
        <f t="shared" si="39"/>
        <v>0</v>
      </c>
      <c r="Q51" s="6">
        <f t="shared" si="39"/>
        <v>0</v>
      </c>
      <c r="S51" s="17"/>
    </row>
    <row r="52" spans="1:19" ht="16.5" customHeight="1" x14ac:dyDescent="0.2">
      <c r="A52" s="28" t="s">
        <v>19</v>
      </c>
      <c r="B52" s="29"/>
      <c r="C52" s="30"/>
      <c r="D52" s="3" t="s">
        <v>0</v>
      </c>
      <c r="E52" s="10">
        <f t="shared" si="38"/>
        <v>50972.758880000001</v>
      </c>
      <c r="F52" s="10">
        <f>SUM(F53:F57)</f>
        <v>1919.6000000000004</v>
      </c>
      <c r="G52" s="10">
        <f>SUM(G53:G57)</f>
        <v>4235.9269999999997</v>
      </c>
      <c r="H52" s="10">
        <f>SUM(H53:H57)</f>
        <v>4687.8174799999997</v>
      </c>
      <c r="I52" s="10">
        <f t="shared" ref="I52:O52" si="45">SUM(I53:I57)</f>
        <v>5632.2143999999998</v>
      </c>
      <c r="J52" s="10">
        <f t="shared" si="45"/>
        <v>4348.6000000000004</v>
      </c>
      <c r="K52" s="10">
        <f t="shared" si="45"/>
        <v>4348.6000000000004</v>
      </c>
      <c r="L52" s="10">
        <f t="shared" si="45"/>
        <v>4300</v>
      </c>
      <c r="M52" s="10">
        <f t="shared" si="45"/>
        <v>4300</v>
      </c>
      <c r="N52" s="10">
        <f t="shared" si="45"/>
        <v>4300</v>
      </c>
      <c r="O52" s="10">
        <f t="shared" si="45"/>
        <v>4300</v>
      </c>
      <c r="P52" s="10">
        <f t="shared" ref="P52:Q52" si="46">SUM(P53:P57)</f>
        <v>4300</v>
      </c>
      <c r="Q52" s="10">
        <f t="shared" si="46"/>
        <v>4300</v>
      </c>
      <c r="S52" s="17"/>
    </row>
    <row r="53" spans="1:19" x14ac:dyDescent="0.2">
      <c r="A53" s="31"/>
      <c r="B53" s="32"/>
      <c r="C53" s="33"/>
      <c r="D53" s="14" t="s">
        <v>23</v>
      </c>
      <c r="E53" s="6">
        <f t="shared" ref="E53:E57" si="47">SUM(F53:Q53)</f>
        <v>0</v>
      </c>
      <c r="F53" s="6">
        <f>F27-F47</f>
        <v>0</v>
      </c>
      <c r="G53" s="6">
        <f t="shared" ref="G53:Q54" si="48">G27-G47</f>
        <v>0</v>
      </c>
      <c r="H53" s="6">
        <f t="shared" ref="H53:O53" si="49">H27-H47</f>
        <v>0</v>
      </c>
      <c r="I53" s="6">
        <f t="shared" si="49"/>
        <v>0</v>
      </c>
      <c r="J53" s="6">
        <f t="shared" si="49"/>
        <v>0</v>
      </c>
      <c r="K53" s="6">
        <f t="shared" si="49"/>
        <v>0</v>
      </c>
      <c r="L53" s="6">
        <f t="shared" si="49"/>
        <v>0</v>
      </c>
      <c r="M53" s="6">
        <f t="shared" si="49"/>
        <v>0</v>
      </c>
      <c r="N53" s="6">
        <f t="shared" si="49"/>
        <v>0</v>
      </c>
      <c r="O53" s="6">
        <f t="shared" si="49"/>
        <v>0</v>
      </c>
      <c r="P53" s="6">
        <f t="shared" si="48"/>
        <v>0</v>
      </c>
      <c r="Q53" s="6">
        <f t="shared" si="48"/>
        <v>0</v>
      </c>
      <c r="S53" s="17"/>
    </row>
    <row r="54" spans="1:19" ht="33" x14ac:dyDescent="0.2">
      <c r="A54" s="31"/>
      <c r="B54" s="32"/>
      <c r="C54" s="33"/>
      <c r="D54" s="4" t="s">
        <v>10</v>
      </c>
      <c r="E54" s="6">
        <f t="shared" si="47"/>
        <v>0</v>
      </c>
      <c r="F54" s="6">
        <f>F28-F48</f>
        <v>0</v>
      </c>
      <c r="G54" s="6">
        <f t="shared" si="48"/>
        <v>0</v>
      </c>
      <c r="H54" s="6">
        <f t="shared" ref="H54:O54" si="50">H28-H48</f>
        <v>0</v>
      </c>
      <c r="I54" s="6">
        <f t="shared" si="50"/>
        <v>0</v>
      </c>
      <c r="J54" s="6">
        <f t="shared" si="50"/>
        <v>0</v>
      </c>
      <c r="K54" s="6">
        <f t="shared" si="50"/>
        <v>0</v>
      </c>
      <c r="L54" s="6">
        <f t="shared" si="50"/>
        <v>0</v>
      </c>
      <c r="M54" s="6">
        <f t="shared" si="50"/>
        <v>0</v>
      </c>
      <c r="N54" s="6">
        <f t="shared" si="50"/>
        <v>0</v>
      </c>
      <c r="O54" s="6">
        <f t="shared" si="50"/>
        <v>0</v>
      </c>
      <c r="P54" s="6">
        <f t="shared" si="48"/>
        <v>0</v>
      </c>
      <c r="Q54" s="6">
        <f t="shared" si="48"/>
        <v>0</v>
      </c>
      <c r="S54" s="17"/>
    </row>
    <row r="55" spans="1:19" x14ac:dyDescent="0.2">
      <c r="A55" s="31"/>
      <c r="B55" s="32"/>
      <c r="C55" s="33"/>
      <c r="D55" s="4" t="s">
        <v>11</v>
      </c>
      <c r="E55" s="6">
        <f t="shared" si="47"/>
        <v>499.92700000000002</v>
      </c>
      <c r="F55" s="6">
        <f t="shared" ref="F55:Q55" si="51">F29-F49</f>
        <v>0</v>
      </c>
      <c r="G55" s="6">
        <f>G29-G49</f>
        <v>499.92700000000002</v>
      </c>
      <c r="H55" s="6">
        <f>H23</f>
        <v>0</v>
      </c>
      <c r="I55" s="6">
        <f t="shared" ref="I55:O55" si="52">I29-I49</f>
        <v>0</v>
      </c>
      <c r="J55" s="6">
        <f t="shared" si="52"/>
        <v>0</v>
      </c>
      <c r="K55" s="6">
        <f t="shared" si="52"/>
        <v>0</v>
      </c>
      <c r="L55" s="6">
        <f t="shared" si="52"/>
        <v>0</v>
      </c>
      <c r="M55" s="6">
        <f t="shared" si="52"/>
        <v>0</v>
      </c>
      <c r="N55" s="6">
        <f t="shared" si="52"/>
        <v>0</v>
      </c>
      <c r="O55" s="6">
        <f t="shared" si="52"/>
        <v>0</v>
      </c>
      <c r="P55" s="6">
        <f t="shared" si="51"/>
        <v>0</v>
      </c>
      <c r="Q55" s="6">
        <f t="shared" si="51"/>
        <v>0</v>
      </c>
      <c r="S55" s="17"/>
    </row>
    <row r="56" spans="1:19" ht="33" x14ac:dyDescent="0.2">
      <c r="A56" s="31"/>
      <c r="B56" s="32"/>
      <c r="C56" s="33"/>
      <c r="D56" s="13" t="s">
        <v>21</v>
      </c>
      <c r="E56" s="6">
        <f t="shared" si="47"/>
        <v>47772.831879999998</v>
      </c>
      <c r="F56" s="6">
        <f t="shared" ref="F56:Q56" si="53">F30-F50</f>
        <v>1919.6000000000004</v>
      </c>
      <c r="G56" s="6">
        <f t="shared" si="53"/>
        <v>3736</v>
      </c>
      <c r="H56" s="6">
        <f>H30</f>
        <v>4687.8174799999997</v>
      </c>
      <c r="I56" s="6">
        <f>I30</f>
        <v>5332.2143999999998</v>
      </c>
      <c r="J56" s="6">
        <f t="shared" ref="H56:O56" si="54">J30-J50</f>
        <v>4048.6</v>
      </c>
      <c r="K56" s="6">
        <f t="shared" si="54"/>
        <v>4048.6</v>
      </c>
      <c r="L56" s="6">
        <f t="shared" si="54"/>
        <v>4000</v>
      </c>
      <c r="M56" s="6">
        <f t="shared" si="54"/>
        <v>4000</v>
      </c>
      <c r="N56" s="6">
        <f t="shared" si="54"/>
        <v>4000</v>
      </c>
      <c r="O56" s="6">
        <f t="shared" si="54"/>
        <v>4000</v>
      </c>
      <c r="P56" s="6">
        <f t="shared" si="53"/>
        <v>4000</v>
      </c>
      <c r="Q56" s="6">
        <f t="shared" si="53"/>
        <v>4000</v>
      </c>
    </row>
    <row r="57" spans="1:19" x14ac:dyDescent="0.2">
      <c r="A57" s="34"/>
      <c r="B57" s="35"/>
      <c r="C57" s="36"/>
      <c r="D57" s="4" t="s">
        <v>12</v>
      </c>
      <c r="E57" s="6">
        <f t="shared" si="47"/>
        <v>2700</v>
      </c>
      <c r="F57" s="6">
        <f t="shared" ref="F57:Q57" si="55">F31-F51</f>
        <v>0</v>
      </c>
      <c r="G57" s="6">
        <f t="shared" si="55"/>
        <v>0</v>
      </c>
      <c r="H57" s="6">
        <f t="shared" ref="H57:O57" si="56">H31-H51</f>
        <v>0</v>
      </c>
      <c r="I57" s="6">
        <f t="shared" si="56"/>
        <v>300</v>
      </c>
      <c r="J57" s="6">
        <f t="shared" si="56"/>
        <v>300</v>
      </c>
      <c r="K57" s="6">
        <f t="shared" si="56"/>
        <v>300</v>
      </c>
      <c r="L57" s="6">
        <f t="shared" si="56"/>
        <v>300</v>
      </c>
      <c r="M57" s="6">
        <f t="shared" si="56"/>
        <v>300</v>
      </c>
      <c r="N57" s="6">
        <f t="shared" si="56"/>
        <v>300</v>
      </c>
      <c r="O57" s="6">
        <f t="shared" si="56"/>
        <v>300</v>
      </c>
      <c r="P57" s="6">
        <f t="shared" si="55"/>
        <v>300</v>
      </c>
      <c r="Q57" s="6">
        <f t="shared" si="55"/>
        <v>300</v>
      </c>
    </row>
    <row r="59" spans="1:19" x14ac:dyDescent="0.2">
      <c r="E59" s="7"/>
    </row>
    <row r="60" spans="1:19" x14ac:dyDescent="0.2"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</row>
    <row r="61" spans="1:19" x14ac:dyDescent="0.2"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</row>
    <row r="62" spans="1:19" x14ac:dyDescent="0.2">
      <c r="E62" s="7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</row>
    <row r="63" spans="1:19" x14ac:dyDescent="0.2">
      <c r="E63" s="7"/>
    </row>
    <row r="64" spans="1:19" x14ac:dyDescent="0.2">
      <c r="E64" s="7"/>
    </row>
  </sheetData>
  <mergeCells count="21">
    <mergeCell ref="A46:C51"/>
    <mergeCell ref="A52:C57"/>
    <mergeCell ref="A45:C45"/>
    <mergeCell ref="A39:C44"/>
    <mergeCell ref="A20:A25"/>
    <mergeCell ref="B20:B25"/>
    <mergeCell ref="C20:C25"/>
    <mergeCell ref="A33:C38"/>
    <mergeCell ref="A26:C31"/>
    <mergeCell ref="A32:C32"/>
    <mergeCell ref="P1:Q1"/>
    <mergeCell ref="C8:C13"/>
    <mergeCell ref="E5:Q5"/>
    <mergeCell ref="A5:A6"/>
    <mergeCell ref="B5:B6"/>
    <mergeCell ref="C5:C6"/>
    <mergeCell ref="D5:D6"/>
    <mergeCell ref="A3:Q3"/>
    <mergeCell ref="B8:B19"/>
    <mergeCell ref="A8:A19"/>
    <mergeCell ref="C14:C19"/>
  </mergeCells>
  <printOptions horizontalCentered="1"/>
  <pageMargins left="1.1811023622047245" right="0.39370078740157483" top="0.47244094488188981" bottom="0.47244094488188981" header="0.31496062992125984" footer="0.31496062992125984"/>
  <pageSetup paperSize="9" scale="37" fitToHeight="2" orientation="landscape" r:id="rId1"/>
  <rowBreaks count="1" manualBreakCount="1">
    <brk id="44" max="16" man="1"/>
  </rowBreaks>
  <ignoredErrors>
    <ignoredError sqref="F30 E14 E21 E3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Сафина Татьяна Александровна</cp:lastModifiedBy>
  <cp:lastPrinted>2020-03-11T15:30:37Z</cp:lastPrinted>
  <dcterms:created xsi:type="dcterms:W3CDTF">1996-10-08T23:32:33Z</dcterms:created>
  <dcterms:modified xsi:type="dcterms:W3CDTF">2022-02-02T10:10:51Z</dcterms:modified>
</cp:coreProperties>
</file>