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4430" yWindow="60" windowWidth="14415" windowHeight="12360"/>
  </bookViews>
  <sheets>
    <sheet name="Основные мероприятия" sheetId="2" r:id="rId1"/>
  </sheets>
  <definedNames>
    <definedName name="_xlnm._FilterDatabase" localSheetId="0" hidden="1">'Основные мероприятия'!$A$7:$H$52</definedName>
    <definedName name="_xlnm.Print_Titles" localSheetId="0">'Основные мероприятия'!$3:$5</definedName>
    <definedName name="_xlnm.Print_Area" localSheetId="0">'Основные мероприятия'!$A$1:$H$53</definedName>
  </definedNames>
  <calcPr calcId="145621"/>
</workbook>
</file>

<file path=xl/calcChain.xml><?xml version="1.0" encoding="utf-8"?>
<calcChain xmlns="http://schemas.openxmlformats.org/spreadsheetml/2006/main">
  <c r="F9" i="2" l="1"/>
  <c r="E31" i="2" l="1"/>
  <c r="E51" i="2"/>
  <c r="E45" i="2"/>
  <c r="D37" i="2" l="1"/>
  <c r="D36" i="2"/>
  <c r="D35" i="2"/>
  <c r="D41" i="2"/>
  <c r="D40" i="2"/>
  <c r="D39" i="2"/>
  <c r="D38" i="2"/>
  <c r="D34" i="2"/>
  <c r="D9" i="2" l="1"/>
  <c r="D13" i="2"/>
  <c r="D14" i="2"/>
  <c r="D15" i="2"/>
  <c r="D19" i="2"/>
  <c r="D29" i="2"/>
  <c r="D31" i="2"/>
  <c r="D30" i="2"/>
  <c r="D20" i="2"/>
  <c r="D27" i="2"/>
  <c r="D28" i="2"/>
  <c r="D24" i="2"/>
  <c r="D23" i="2"/>
  <c r="D32" i="2"/>
  <c r="D33" i="2"/>
  <c r="D43" i="2"/>
  <c r="D46" i="2"/>
  <c r="D45" i="2"/>
  <c r="D49" i="2"/>
  <c r="D48" i="2"/>
  <c r="D51" i="2"/>
  <c r="D52" i="2"/>
  <c r="F21" i="2" l="1"/>
  <c r="G21" i="2" l="1"/>
  <c r="E25" i="2"/>
  <c r="E17" i="2"/>
  <c r="E16" i="2"/>
  <c r="E53" i="2" l="1"/>
  <c r="D21" i="2"/>
  <c r="D11" i="2" l="1"/>
  <c r="G17" i="2"/>
  <c r="D16" i="2" l="1"/>
  <c r="D17" i="2"/>
  <c r="D10" i="2"/>
  <c r="F22" i="2" l="1"/>
  <c r="G22" i="2" l="1"/>
  <c r="D22" i="2" l="1"/>
  <c r="G25" i="2" l="1"/>
  <c r="G53" i="2" s="1"/>
  <c r="F25" i="2"/>
  <c r="F53" i="2" l="1"/>
  <c r="D53" i="2" s="1"/>
  <c r="D25" i="2"/>
</calcChain>
</file>

<file path=xl/sharedStrings.xml><?xml version="1.0" encoding="utf-8"?>
<sst xmlns="http://schemas.openxmlformats.org/spreadsheetml/2006/main" count="166" uniqueCount="106">
  <si>
    <t>Финансовые затраты на реализацию (тыс.руб.)</t>
  </si>
  <si>
    <t>всего</t>
  </si>
  <si>
    <t>В том числе</t>
  </si>
  <si>
    <t>2015 г.</t>
  </si>
  <si>
    <t>Мероприятия программы</t>
  </si>
  <si>
    <t>ГРБС-исполнитель</t>
  </si>
  <si>
    <t>№п/п</t>
  </si>
  <si>
    <t>1.1</t>
  </si>
  <si>
    <t>Срок
выпол-нения</t>
  </si>
  <si>
    <t>2014-2016</t>
  </si>
  <si>
    <t>2014г.</t>
  </si>
  <si>
    <t>2016 г.</t>
  </si>
  <si>
    <t>2014 - 2016</t>
  </si>
  <si>
    <t>Задача 2. Легализация установленного програмного обеспечения, организация антивурусной защиты.</t>
  </si>
  <si>
    <t>3.1</t>
  </si>
  <si>
    <t>3.2</t>
  </si>
  <si>
    <t>4.1</t>
  </si>
  <si>
    <t>Задача 4. Приведение в соответствие малоточных сетей и коммуникаций.</t>
  </si>
  <si>
    <t>Задача 5. Обеспечение расходными материалами и запасными частями.</t>
  </si>
  <si>
    <t>5.1</t>
  </si>
  <si>
    <t>5.2</t>
  </si>
  <si>
    <t>6.1</t>
  </si>
  <si>
    <t>6.2</t>
  </si>
  <si>
    <t xml:space="preserve">Задача 7. Обновление парка СВТ.  </t>
  </si>
  <si>
    <t>Задача 6.  Высокотехнологичный ремонт и утилизация вышедшего из стороя оборудования.</t>
  </si>
  <si>
    <t>7.1</t>
  </si>
  <si>
    <t>7.2</t>
  </si>
  <si>
    <t>Итого по программе:</t>
  </si>
  <si>
    <t>ПМБУ "СОК" ЕРМАК"</t>
  </si>
  <si>
    <t>1.2</t>
  </si>
  <si>
    <t>1.3</t>
  </si>
  <si>
    <t>3.11</t>
  </si>
  <si>
    <t>3.12</t>
  </si>
  <si>
    <t>3.13</t>
  </si>
  <si>
    <t>3.16</t>
  </si>
  <si>
    <t>3.17</t>
  </si>
  <si>
    <t>3.18</t>
  </si>
  <si>
    <t>3.19</t>
  </si>
  <si>
    <t>Задача 3. Обслуживание и приобретение специализированного програмного обеспечения.</t>
  </si>
  <si>
    <t>МБУ гп. Пойковский ЦКиД "РОДНИКИ"</t>
  </si>
  <si>
    <t>2.1</t>
  </si>
  <si>
    <t>2.2</t>
  </si>
  <si>
    <t>2.3</t>
  </si>
  <si>
    <t>2.4</t>
  </si>
  <si>
    <t>2.5</t>
  </si>
  <si>
    <t>МУ «Администрация городского поселения Пойковский»</t>
  </si>
  <si>
    <t>Перечень программных мероприятий</t>
  </si>
  <si>
    <t>Задача 1. Обеспечение работников доступом в сеть Интернет.</t>
  </si>
  <si>
    <t>Заключение договора предоставления доступа к сети интернет  МУ «Администрация городского поселения Пойковский»</t>
  </si>
  <si>
    <t>Заключение договора предоставления доступа к сети интернет  ПМБУ "СОК" ЕРМАК"</t>
  </si>
  <si>
    <t>Заключение договора предоставления доступа к сети интернет МБУ гп. Пойковский ЦКиД "РОДНИКИ"</t>
  </si>
  <si>
    <t>Продление и приобретение антивирусной программы МУ «Администрация городского поселения Пойковский»</t>
  </si>
  <si>
    <t>Продление и приобретение антивирусной программы ПМБУ "СОК" ЕРМАК"</t>
  </si>
  <si>
    <t>Продление и приобретение антивирусной программы МБУ гп. Пойковский ЦКиД "РОДНИКИ"</t>
  </si>
  <si>
    <t>Приобретение програмного обеспечения офисный пакет Microsoft Office МУ «Администрация городского поселения Пойковский»</t>
  </si>
  <si>
    <t>Приобретение програмного обеспечения операционная система Microsoft Windows 7 Pro МУ «Администрация городского поселения Пойковский»</t>
  </si>
  <si>
    <t>Заключение договора на оказание услуг по оказанию информационно техническому сопровождению "1С: Предприятие", "1С: Бюджетная отчетность" МУ «Администрация городского поселения Пойковский»</t>
  </si>
  <si>
    <t>Приобретение обновлений к програмному продукту "АС Бюджет поселения" МУ «Администрация городского поселения Пойковский»</t>
  </si>
  <si>
    <t>Заключение договора на оказание услуг по оказанию информационно техническому сопровождению (ИТС проф. - DVD - диски) МУ «Администрация городского поселения Пойковский»</t>
  </si>
  <si>
    <t>Приобретение  криптографических утилит, изготовление ЭЦП МУ «Администрация городского поселения Пойковский»</t>
  </si>
  <si>
    <t>Заключение договора на оказание услуг по содержание и обслуживание официального интернет портала МУ «Администрация городского поселения Пойковский»</t>
  </si>
  <si>
    <t>Электронная система "Управление многоквартирным домом" от ЗАО "МЦФЭР" МУ «Администрация городского поселения Пойковский»</t>
  </si>
  <si>
    <t>Приобретение коммуникационного серверного шкафа МУ «Администрация городского поселения Пойковский»</t>
  </si>
  <si>
    <t>Заключение договора на оказание услуг по осмотру непригодного к ремонту оборудования (для последующего списания) МУ «Администрация городского поселения Пойковский»</t>
  </si>
  <si>
    <t>Утилизация списанного оборудования и расходных материалов МУ «Администрация городского поселения Пойковский»</t>
  </si>
  <si>
    <t>Приобретение копировально- множительной техники МУ «Администрация городского поселения Пойковский»</t>
  </si>
  <si>
    <t>Приобретение электронно-вычислительных машин МУ «Администрация городского поселения Пойковский»</t>
  </si>
  <si>
    <t>3.20</t>
  </si>
  <si>
    <t>МКУ «Служба жилищно-коммунального хозяйства городского поселения Пойковский»</t>
  </si>
  <si>
    <t>Приобретение обновлений к програмному продукту "Гранд-Смета" МКУ «Служба жилищно-коммунального хозяйства городского поселения Пойковский»</t>
  </si>
  <si>
    <t>Приобретение  криптографических утилит, изготовление ЭЦП МКУ «Служба жилищно-коммунального хозяйства городского поселения Пойковский»</t>
  </si>
  <si>
    <t>Заключение договора на оказание услуг по оказанию информационно техническому сопровождению отчетности "Астрал" МКУ «Служба жилищно-коммунального хозяйства городского поселения Пойковский»</t>
  </si>
  <si>
    <t>3.21</t>
  </si>
  <si>
    <t>Справочная система главбух для бюджетных учреждений. МУ «Администрация городского поселения Пойковский»</t>
  </si>
  <si>
    <t>3.22</t>
  </si>
  <si>
    <t>Приобретение комплектующих (запасных частей) для проведение капитального ремонта ЭВМ. Ремонт и модернизация компьютерной сети.</t>
  </si>
  <si>
    <t>Приобретение обновления к программному комплексу «Строительные Технологии – Смета и ПТО» МКУ «Служба жилищно-коммунального хозяйства городского поселения Пойковский»</t>
  </si>
  <si>
    <t>Информационное сопровождение и консультирование по вопросам эксплуатации и развития информационного пространства и средств СВТ. МКУ «Служба жилищно-коммунального хозяйства городского поселения Пойковский»</t>
  </si>
  <si>
    <t>Приобретение расходных матреиалов к технике в т.ч.: Приобретение расходных материалов к копировально множительной технике.</t>
  </si>
  <si>
    <t>3.14</t>
  </si>
  <si>
    <t>3.15</t>
  </si>
  <si>
    <t>3.23</t>
  </si>
  <si>
    <t>Заключение договора на оказание услуг по  обслуживанию ПК "Паспортный стол" МУ «Администрация городского поселения Пойковский»</t>
  </si>
  <si>
    <t>3.4</t>
  </si>
  <si>
    <t>Заключение договора на оказание услуг по оказанию информационно техническому сопровождению "1С: Предприятие", "1С: Бюджетная отчетность" ПМБУ "СОК" ЕРМАК"</t>
  </si>
  <si>
    <t>3.5</t>
  </si>
  <si>
    <t>Заключение договора на оказание услуг по оказанию информационно техническому сопровождению "1С: Предприятие", "1С: Бюджетная отчетность" МБУ гп. Пойковский ЦКиД "РОДНИКИ"</t>
  </si>
  <si>
    <t>3.6</t>
  </si>
  <si>
    <t>Заключение договора на оказание услуг по оказанию информационно техническому сопровождению (ИТС проф. - DVD - диски) МБУ гп. Пойковский ЦКиД "РОДНИКИ"</t>
  </si>
  <si>
    <t>3.7</t>
  </si>
  <si>
    <t>Приобретение Криптопро CSP 3.6, контур экстерн МБУ гп. Пойковский ЦКиД "РОДНИКИ"</t>
  </si>
  <si>
    <t>3.8</t>
  </si>
  <si>
    <t>Приобретение  криптографических утилит, изготовление ЭЦП МБУ гп. Пойковский ЦКиД "РОДНИКИ"</t>
  </si>
  <si>
    <t>3.9</t>
  </si>
  <si>
    <t>Приобретение Криптопро CSP 3.6, контур экстерн ПМБУ "СОК" ЕРМАК"</t>
  </si>
  <si>
    <t>3.10</t>
  </si>
  <si>
    <t>Приобретение  криптографических утилит, изготовление ЭЦП ПМБУ "СОК" ЕРМАК"</t>
  </si>
  <si>
    <t>Заключение договора на оказание услуг по оказанию информационно техническому сопровождению (ИТС:бюджет )ПМБУ "СОК" ЕРМАК"</t>
  </si>
  <si>
    <t>3.3</t>
  </si>
  <si>
    <t>2014</t>
  </si>
  <si>
    <t>2014-2015</t>
  </si>
  <si>
    <t>Поддержание в рабочем состоянии и развитие информационной среды.</t>
  </si>
  <si>
    <t>2015-2016</t>
  </si>
  <si>
    <t>Приобретение обновлений к правовой системе "Консультант+" МУ «Администрация городского поселения Пойковский»</t>
  </si>
  <si>
    <t xml:space="preserve"> Приобретение обновлений к программному продукту АРМ "Реестр закупок" МУ «Администрация городского поселения Пойковский»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</si>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</sst>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3" x14ac:knownFonts="1">
    <font>
      <sz val="10"/>
      <name val="Arial"/>
    </font>
    <font>
      <b/>
      <sz val="13"/>
      <name val="Arial"/>
      <family val="2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/>
    <xf numFmtId="0" fontId="1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165" fontId="2" fillId="0" borderId="0" xfId="0" applyNumberFormat="1" applyFont="1" applyFill="1" applyBorder="1"/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66"/>
      <color rgb="FF72BDD4"/>
      <color rgb="FF3593B1"/>
      <color rgb="FFF74D31"/>
      <color rgb="FFEEE800"/>
      <color rgb="FFAF67C5"/>
      <color rgb="FF823A98"/>
      <color rgb="FF7210A8"/>
      <color rgb="FFEBE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Q59"/>
  <sheetViews>
    <sheetView tabSelected="1" zoomScale="70" zoomScaleNormal="70" zoomScaleSheetLayoutView="70" workbookViewId="0">
      <pane ySplit="7" topLeftCell="A8" activePane="bottomLeft" state="frozen"/>
      <selection activeCell="E1" sqref="E1"/>
      <selection pane="bottomLeft" activeCell="G51" sqref="G51"/>
    </sheetView>
  </sheetViews>
  <sheetFormatPr defaultColWidth="9.140625" defaultRowHeight="16.5" outlineLevelCol="1" x14ac:dyDescent="0.25"/>
  <cols>
    <col min="1" max="1" width="6.28515625" style="7" customWidth="1"/>
    <col min="2" max="2" width="78" style="1" customWidth="1"/>
    <col min="3" max="3" width="22.5703125" style="8" customWidth="1" outlineLevel="1"/>
    <col min="4" max="4" width="16.7109375" style="10" customWidth="1"/>
    <col min="5" max="6" width="14.140625" style="1" customWidth="1"/>
    <col min="7" max="7" width="12.42578125" style="9" customWidth="1"/>
    <col min="8" max="8" width="19" style="1" customWidth="1"/>
    <col min="9" max="9" width="10.7109375" style="8" customWidth="1"/>
    <col min="10" max="10" width="10.5703125" style="31" bestFit="1" customWidth="1"/>
    <col min="11" max="11" width="9.140625" style="8"/>
    <col min="12" max="16384" width="9.140625" style="1"/>
  </cols>
  <sheetData>
    <row r="1" spans="1:11" ht="21.75" customHeight="1" x14ac:dyDescent="0.25">
      <c r="H1" s="34" t="s">
        <v>105</v>
      </c>
    </row>
    <row r="2" spans="1:11" x14ac:dyDescent="0.25">
      <c r="A2" s="40" t="s">
        <v>46</v>
      </c>
      <c r="B2" s="41"/>
      <c r="C2" s="41"/>
      <c r="D2" s="41"/>
      <c r="E2" s="41"/>
      <c r="F2" s="41"/>
      <c r="G2" s="41"/>
      <c r="H2" s="42"/>
      <c r="I2" s="32"/>
      <c r="J2" s="32"/>
    </row>
    <row r="3" spans="1:11" ht="16.5" customHeight="1" x14ac:dyDescent="0.25">
      <c r="A3" s="43" t="s">
        <v>6</v>
      </c>
      <c r="B3" s="46" t="s">
        <v>4</v>
      </c>
      <c r="C3" s="46" t="s">
        <v>5</v>
      </c>
      <c r="D3" s="50" t="s">
        <v>0</v>
      </c>
      <c r="E3" s="50"/>
      <c r="F3" s="50"/>
      <c r="G3" s="50"/>
      <c r="H3" s="46" t="s">
        <v>8</v>
      </c>
      <c r="I3" s="32"/>
      <c r="J3" s="32"/>
    </row>
    <row r="4" spans="1:11" ht="17.25" customHeight="1" x14ac:dyDescent="0.25">
      <c r="A4" s="44"/>
      <c r="B4" s="47"/>
      <c r="C4" s="47"/>
      <c r="D4" s="49" t="s">
        <v>1</v>
      </c>
      <c r="E4" s="50" t="s">
        <v>2</v>
      </c>
      <c r="F4" s="50"/>
      <c r="G4" s="50"/>
      <c r="H4" s="47"/>
      <c r="I4" s="32"/>
      <c r="J4" s="32"/>
    </row>
    <row r="5" spans="1:11" ht="16.5" customHeight="1" x14ac:dyDescent="0.25">
      <c r="A5" s="45"/>
      <c r="B5" s="48"/>
      <c r="C5" s="48"/>
      <c r="D5" s="49"/>
      <c r="E5" s="29" t="s">
        <v>10</v>
      </c>
      <c r="F5" s="29" t="s">
        <v>3</v>
      </c>
      <c r="G5" s="20" t="s">
        <v>11</v>
      </c>
      <c r="H5" s="48"/>
      <c r="I5" s="32"/>
      <c r="J5" s="32"/>
    </row>
    <row r="6" spans="1:11" ht="17.25" customHeight="1" x14ac:dyDescent="0.25">
      <c r="A6" s="36" t="s">
        <v>101</v>
      </c>
      <c r="B6" s="37"/>
      <c r="C6" s="37"/>
      <c r="D6" s="37"/>
      <c r="E6" s="37"/>
      <c r="F6" s="37"/>
      <c r="G6" s="37"/>
      <c r="H6" s="38"/>
      <c r="I6" s="32"/>
      <c r="J6" s="32"/>
    </row>
    <row r="7" spans="1:11" x14ac:dyDescent="0.25">
      <c r="A7" s="21"/>
      <c r="B7" s="21"/>
      <c r="C7" s="21"/>
      <c r="D7" s="21"/>
      <c r="E7" s="21"/>
      <c r="F7" s="21"/>
      <c r="G7" s="21"/>
      <c r="H7" s="21"/>
      <c r="I7" s="32"/>
      <c r="J7" s="32"/>
    </row>
    <row r="8" spans="1:11" x14ac:dyDescent="0.25">
      <c r="A8" s="36" t="s">
        <v>47</v>
      </c>
      <c r="B8" s="37"/>
      <c r="C8" s="37"/>
      <c r="D8" s="37"/>
      <c r="E8" s="37"/>
      <c r="F8" s="37"/>
      <c r="G8" s="37"/>
      <c r="H8" s="38"/>
      <c r="K8" s="31"/>
    </row>
    <row r="9" spans="1:11" ht="82.5" x14ac:dyDescent="0.25">
      <c r="A9" s="22" t="s">
        <v>7</v>
      </c>
      <c r="B9" s="23" t="s">
        <v>48</v>
      </c>
      <c r="C9" s="23" t="s">
        <v>45</v>
      </c>
      <c r="D9" s="2">
        <f>SUM(E9:G9)</f>
        <v>410.92660000000001</v>
      </c>
      <c r="E9" s="3">
        <v>120</v>
      </c>
      <c r="F9" s="3">
        <f>84+6.9266</f>
        <v>90.926599999999993</v>
      </c>
      <c r="G9" s="3">
        <v>200</v>
      </c>
      <c r="H9" s="23" t="s">
        <v>9</v>
      </c>
      <c r="K9" s="31"/>
    </row>
    <row r="10" spans="1:11" ht="33" x14ac:dyDescent="0.25">
      <c r="A10" s="22" t="s">
        <v>29</v>
      </c>
      <c r="B10" s="23" t="s">
        <v>49</v>
      </c>
      <c r="C10" s="23" t="s">
        <v>28</v>
      </c>
      <c r="D10" s="2">
        <f>SUM(E10:G10)</f>
        <v>62.4</v>
      </c>
      <c r="E10" s="3">
        <v>62.4</v>
      </c>
      <c r="F10" s="3">
        <v>0</v>
      </c>
      <c r="G10" s="3">
        <v>0</v>
      </c>
      <c r="H10" s="23">
        <v>2014</v>
      </c>
      <c r="K10" s="31"/>
    </row>
    <row r="11" spans="1:11" ht="49.5" x14ac:dyDescent="0.25">
      <c r="A11" s="30" t="s">
        <v>30</v>
      </c>
      <c r="B11" s="23" t="s">
        <v>50</v>
      </c>
      <c r="C11" s="23" t="s">
        <v>39</v>
      </c>
      <c r="D11" s="2">
        <f>SUM(E11:G11)</f>
        <v>108</v>
      </c>
      <c r="E11" s="3">
        <v>108</v>
      </c>
      <c r="F11" s="3">
        <v>0</v>
      </c>
      <c r="G11" s="3">
        <v>0</v>
      </c>
      <c r="H11" s="23">
        <v>2014</v>
      </c>
      <c r="K11" s="31"/>
    </row>
    <row r="12" spans="1:11" ht="17.25" customHeight="1" x14ac:dyDescent="0.25">
      <c r="A12" s="39" t="s">
        <v>13</v>
      </c>
      <c r="B12" s="39"/>
      <c r="C12" s="39"/>
      <c r="D12" s="39"/>
      <c r="E12" s="39"/>
      <c r="F12" s="39"/>
      <c r="G12" s="39"/>
      <c r="H12" s="39"/>
      <c r="K12" s="31"/>
    </row>
    <row r="13" spans="1:11" ht="82.5" x14ac:dyDescent="0.25">
      <c r="A13" s="22" t="s">
        <v>40</v>
      </c>
      <c r="B13" s="23" t="s">
        <v>51</v>
      </c>
      <c r="C13" s="23" t="s">
        <v>45</v>
      </c>
      <c r="D13" s="2">
        <f>SUM(E13:G13)</f>
        <v>230.79</v>
      </c>
      <c r="E13" s="3">
        <v>48.79</v>
      </c>
      <c r="F13" s="3">
        <v>91</v>
      </c>
      <c r="G13" s="3">
        <v>91</v>
      </c>
      <c r="H13" s="23" t="s">
        <v>9</v>
      </c>
      <c r="K13" s="31"/>
    </row>
    <row r="14" spans="1:11" ht="82.5" x14ac:dyDescent="0.25">
      <c r="A14" s="22" t="s">
        <v>41</v>
      </c>
      <c r="B14" s="23" t="s">
        <v>54</v>
      </c>
      <c r="C14" s="23" t="s">
        <v>45</v>
      </c>
      <c r="D14" s="2">
        <f>SUM(E14:G14)</f>
        <v>231</v>
      </c>
      <c r="E14" s="3">
        <v>231</v>
      </c>
      <c r="F14" s="3">
        <v>0</v>
      </c>
      <c r="G14" s="3">
        <v>0</v>
      </c>
      <c r="H14" s="23">
        <v>2014</v>
      </c>
      <c r="K14" s="31"/>
    </row>
    <row r="15" spans="1:11" ht="82.5" x14ac:dyDescent="0.25">
      <c r="A15" s="22" t="s">
        <v>42</v>
      </c>
      <c r="B15" s="23" t="s">
        <v>55</v>
      </c>
      <c r="C15" s="23" t="s">
        <v>45</v>
      </c>
      <c r="D15" s="2">
        <f>SUM(E15:G15)</f>
        <v>136.5</v>
      </c>
      <c r="E15" s="3">
        <v>136.5</v>
      </c>
      <c r="F15" s="3">
        <v>0</v>
      </c>
      <c r="G15" s="3">
        <v>0</v>
      </c>
      <c r="H15" s="23">
        <v>2014</v>
      </c>
      <c r="K15" s="31"/>
    </row>
    <row r="16" spans="1:11" ht="33" x14ac:dyDescent="0.25">
      <c r="A16" s="22" t="s">
        <v>43</v>
      </c>
      <c r="B16" s="23" t="s">
        <v>52</v>
      </c>
      <c r="C16" s="23" t="s">
        <v>28</v>
      </c>
      <c r="D16" s="2">
        <f>SUM(E16:G16)</f>
        <v>12.4</v>
      </c>
      <c r="E16" s="3">
        <f>(1550*8)/1000</f>
        <v>12.4</v>
      </c>
      <c r="F16" s="3">
        <v>0</v>
      </c>
      <c r="G16" s="3">
        <v>0</v>
      </c>
      <c r="H16" s="23">
        <v>2014</v>
      </c>
      <c r="K16" s="31"/>
    </row>
    <row r="17" spans="1:17" ht="49.5" x14ac:dyDescent="0.25">
      <c r="A17" s="22" t="s">
        <v>44</v>
      </c>
      <c r="B17" s="23" t="s">
        <v>53</v>
      </c>
      <c r="C17" s="23" t="s">
        <v>39</v>
      </c>
      <c r="D17" s="2">
        <f>SUM(E17:G17)</f>
        <v>35.65</v>
      </c>
      <c r="E17" s="3">
        <f>(1550*23)/1000</f>
        <v>35.65</v>
      </c>
      <c r="F17" s="3">
        <v>0</v>
      </c>
      <c r="G17" s="3">
        <f>F17</f>
        <v>0</v>
      </c>
      <c r="H17" s="23">
        <v>2014</v>
      </c>
      <c r="K17" s="31"/>
    </row>
    <row r="18" spans="1:17" ht="17.25" customHeight="1" x14ac:dyDescent="0.25">
      <c r="A18" s="35" t="s">
        <v>38</v>
      </c>
      <c r="B18" s="35"/>
      <c r="C18" s="35"/>
      <c r="D18" s="35"/>
      <c r="E18" s="35"/>
      <c r="F18" s="35"/>
      <c r="G18" s="35"/>
      <c r="H18" s="35"/>
      <c r="K18" s="31"/>
    </row>
    <row r="19" spans="1:17" ht="82.5" x14ac:dyDescent="0.25">
      <c r="A19" s="22" t="s">
        <v>14</v>
      </c>
      <c r="B19" s="22" t="s">
        <v>56</v>
      </c>
      <c r="C19" s="23" t="s">
        <v>45</v>
      </c>
      <c r="D19" s="2">
        <f t="shared" ref="D19:D29" si="0">SUM(E19:G19)</f>
        <v>561.59999999999991</v>
      </c>
      <c r="E19" s="3">
        <v>187.2</v>
      </c>
      <c r="F19" s="3">
        <v>187.2</v>
      </c>
      <c r="G19" s="3">
        <v>187.2</v>
      </c>
      <c r="H19" s="23" t="s">
        <v>9</v>
      </c>
      <c r="K19" s="31"/>
    </row>
    <row r="20" spans="1:17" s="4" customFormat="1" ht="82.5" x14ac:dyDescent="0.2">
      <c r="A20" s="22" t="s">
        <v>15</v>
      </c>
      <c r="B20" s="23" t="s">
        <v>103</v>
      </c>
      <c r="C20" s="23" t="s">
        <v>45</v>
      </c>
      <c r="D20" s="2">
        <f t="shared" ref="D20:D25" si="1">SUM(E20:G20)</f>
        <v>973.01</v>
      </c>
      <c r="E20" s="3">
        <v>195.01</v>
      </c>
      <c r="F20" s="3">
        <v>389</v>
      </c>
      <c r="G20" s="3">
        <v>389</v>
      </c>
      <c r="H20" s="23" t="s">
        <v>9</v>
      </c>
      <c r="I20" s="25"/>
      <c r="J20" s="25"/>
      <c r="K20" s="25"/>
      <c r="L20" s="27"/>
      <c r="M20" s="27"/>
      <c r="N20" s="27"/>
      <c r="O20" s="27"/>
      <c r="P20" s="27"/>
      <c r="Q20" s="28"/>
    </row>
    <row r="21" spans="1:17" s="4" customFormat="1" ht="82.5" x14ac:dyDescent="0.2">
      <c r="A21" s="22" t="s">
        <v>98</v>
      </c>
      <c r="B21" s="23" t="s">
        <v>73</v>
      </c>
      <c r="C21" s="23" t="s">
        <v>45</v>
      </c>
      <c r="D21" s="2">
        <f t="shared" si="1"/>
        <v>195</v>
      </c>
      <c r="E21" s="3">
        <v>65</v>
      </c>
      <c r="F21" s="3">
        <f>E21</f>
        <v>65</v>
      </c>
      <c r="G21" s="3">
        <f>F21</f>
        <v>65</v>
      </c>
      <c r="H21" s="23" t="s">
        <v>9</v>
      </c>
      <c r="I21" s="26"/>
      <c r="J21" s="25"/>
      <c r="K21" s="25"/>
    </row>
    <row r="22" spans="1:17" s="4" customFormat="1" ht="82.5" x14ac:dyDescent="0.2">
      <c r="A22" s="22" t="s">
        <v>83</v>
      </c>
      <c r="B22" s="23" t="s">
        <v>57</v>
      </c>
      <c r="C22" s="23" t="s">
        <v>45</v>
      </c>
      <c r="D22" s="2">
        <f t="shared" si="1"/>
        <v>45</v>
      </c>
      <c r="E22" s="3">
        <v>15</v>
      </c>
      <c r="F22" s="3">
        <f>E22</f>
        <v>15</v>
      </c>
      <c r="G22" s="3">
        <f>F22</f>
        <v>15</v>
      </c>
      <c r="H22" s="23" t="s">
        <v>9</v>
      </c>
      <c r="I22" s="26"/>
      <c r="J22" s="25"/>
      <c r="K22" s="25"/>
    </row>
    <row r="23" spans="1:17" ht="82.5" x14ac:dyDescent="0.25">
      <c r="A23" s="22" t="s">
        <v>85</v>
      </c>
      <c r="B23" s="23" t="s">
        <v>104</v>
      </c>
      <c r="C23" s="23" t="s">
        <v>45</v>
      </c>
      <c r="D23" s="2">
        <f t="shared" si="1"/>
        <v>114</v>
      </c>
      <c r="E23" s="3">
        <v>12</v>
      </c>
      <c r="F23" s="3">
        <v>72</v>
      </c>
      <c r="G23" s="3">
        <v>30</v>
      </c>
      <c r="H23" s="23" t="s">
        <v>9</v>
      </c>
      <c r="K23" s="31"/>
    </row>
    <row r="24" spans="1:17" s="4" customFormat="1" ht="82.5" x14ac:dyDescent="0.2">
      <c r="A24" s="22" t="s">
        <v>87</v>
      </c>
      <c r="B24" s="23" t="s">
        <v>58</v>
      </c>
      <c r="C24" s="23" t="s">
        <v>45</v>
      </c>
      <c r="D24" s="2">
        <f t="shared" si="1"/>
        <v>78</v>
      </c>
      <c r="E24" s="3">
        <v>26</v>
      </c>
      <c r="F24" s="3">
        <v>26</v>
      </c>
      <c r="G24" s="3">
        <v>26</v>
      </c>
      <c r="H24" s="23" t="s">
        <v>9</v>
      </c>
      <c r="I24" s="26"/>
      <c r="J24" s="25"/>
      <c r="K24" s="25"/>
    </row>
    <row r="25" spans="1:17" s="4" customFormat="1" ht="82.5" x14ac:dyDescent="0.2">
      <c r="A25" s="22" t="s">
        <v>89</v>
      </c>
      <c r="B25" s="23" t="s">
        <v>60</v>
      </c>
      <c r="C25" s="23" t="s">
        <v>45</v>
      </c>
      <c r="D25" s="2">
        <f t="shared" si="1"/>
        <v>378</v>
      </c>
      <c r="E25" s="3">
        <f>(10500*12)/1000</f>
        <v>126</v>
      </c>
      <c r="F25" s="3">
        <f>E25</f>
        <v>126</v>
      </c>
      <c r="G25" s="3">
        <f>E25</f>
        <v>126</v>
      </c>
      <c r="H25" s="23" t="s">
        <v>9</v>
      </c>
      <c r="I25" s="26"/>
      <c r="J25" s="25"/>
      <c r="K25" s="25"/>
    </row>
    <row r="26" spans="1:17" s="4" customFormat="1" ht="82.5" x14ac:dyDescent="0.2">
      <c r="A26" s="22" t="s">
        <v>91</v>
      </c>
      <c r="B26" s="23" t="s">
        <v>82</v>
      </c>
      <c r="C26" s="23" t="s">
        <v>45</v>
      </c>
      <c r="D26" s="2">
        <v>158</v>
      </c>
      <c r="E26" s="3">
        <v>0</v>
      </c>
      <c r="F26" s="3">
        <v>79</v>
      </c>
      <c r="G26" s="3">
        <v>79</v>
      </c>
      <c r="H26" s="23" t="s">
        <v>102</v>
      </c>
      <c r="I26" s="26"/>
      <c r="J26" s="25"/>
      <c r="K26" s="25"/>
    </row>
    <row r="27" spans="1:17" s="4" customFormat="1" ht="82.5" x14ac:dyDescent="0.2">
      <c r="A27" s="22" t="s">
        <v>93</v>
      </c>
      <c r="B27" s="23" t="s">
        <v>59</v>
      </c>
      <c r="C27" s="23" t="s">
        <v>45</v>
      </c>
      <c r="D27" s="2">
        <f>SUM(E27:G27)</f>
        <v>125.5</v>
      </c>
      <c r="E27" s="3">
        <v>19.5</v>
      </c>
      <c r="F27" s="3">
        <v>75</v>
      </c>
      <c r="G27" s="3">
        <v>31</v>
      </c>
      <c r="H27" s="23" t="s">
        <v>9</v>
      </c>
      <c r="I27" s="26"/>
      <c r="J27" s="25"/>
      <c r="K27" s="25"/>
      <c r="L27" s="26"/>
    </row>
    <row r="28" spans="1:17" s="4" customFormat="1" ht="115.5" x14ac:dyDescent="0.2">
      <c r="A28" s="22" t="s">
        <v>95</v>
      </c>
      <c r="B28" s="23" t="s">
        <v>70</v>
      </c>
      <c r="C28" s="23" t="s">
        <v>68</v>
      </c>
      <c r="D28" s="2">
        <f>SUM(E28:G28)</f>
        <v>44</v>
      </c>
      <c r="E28" s="3">
        <v>24</v>
      </c>
      <c r="F28" s="3">
        <v>10</v>
      </c>
      <c r="G28" s="3">
        <v>10</v>
      </c>
      <c r="H28" s="23" t="s">
        <v>9</v>
      </c>
      <c r="I28" s="26"/>
      <c r="J28" s="25"/>
      <c r="K28" s="25"/>
      <c r="L28" s="26"/>
    </row>
    <row r="29" spans="1:17" ht="115.5" x14ac:dyDescent="0.25">
      <c r="A29" s="22" t="s">
        <v>31</v>
      </c>
      <c r="B29" s="22" t="s">
        <v>71</v>
      </c>
      <c r="C29" s="23" t="s">
        <v>68</v>
      </c>
      <c r="D29" s="2">
        <f t="shared" si="0"/>
        <v>15</v>
      </c>
      <c r="E29" s="3">
        <v>5</v>
      </c>
      <c r="F29" s="3">
        <v>5</v>
      </c>
      <c r="G29" s="3">
        <v>5</v>
      </c>
      <c r="H29" s="23" t="s">
        <v>9</v>
      </c>
      <c r="K29" s="31"/>
    </row>
    <row r="30" spans="1:17" s="4" customFormat="1" ht="115.5" x14ac:dyDescent="0.2">
      <c r="A30" s="22" t="s">
        <v>32</v>
      </c>
      <c r="B30" s="23" t="s">
        <v>69</v>
      </c>
      <c r="C30" s="23" t="s">
        <v>68</v>
      </c>
      <c r="D30" s="2">
        <f>SUM(E30:G30)</f>
        <v>150</v>
      </c>
      <c r="E30" s="3">
        <v>50</v>
      </c>
      <c r="F30" s="3">
        <v>50</v>
      </c>
      <c r="G30" s="3">
        <v>50</v>
      </c>
      <c r="H30" s="23" t="s">
        <v>9</v>
      </c>
      <c r="I30" s="26"/>
      <c r="J30" s="25"/>
      <c r="K30" s="25"/>
    </row>
    <row r="31" spans="1:17" s="4" customFormat="1" ht="115.5" x14ac:dyDescent="0.2">
      <c r="A31" s="22" t="s">
        <v>33</v>
      </c>
      <c r="B31" s="23" t="s">
        <v>77</v>
      </c>
      <c r="C31" s="23" t="s">
        <v>68</v>
      </c>
      <c r="D31" s="2">
        <f>SUM(E31:G31)</f>
        <v>157</v>
      </c>
      <c r="E31" s="3">
        <f>119+38</f>
        <v>157</v>
      </c>
      <c r="F31" s="3">
        <v>0</v>
      </c>
      <c r="G31" s="3">
        <v>0</v>
      </c>
      <c r="H31" s="23">
        <v>2014</v>
      </c>
      <c r="I31" s="26"/>
      <c r="J31" s="25"/>
      <c r="K31" s="25"/>
    </row>
    <row r="32" spans="1:17" s="4" customFormat="1" ht="115.5" x14ac:dyDescent="0.2">
      <c r="A32" s="22" t="s">
        <v>79</v>
      </c>
      <c r="B32" s="23" t="s">
        <v>61</v>
      </c>
      <c r="C32" s="23" t="s">
        <v>68</v>
      </c>
      <c r="D32" s="2">
        <f>SUM(E32:G32)</f>
        <v>120</v>
      </c>
      <c r="E32" s="3">
        <v>0</v>
      </c>
      <c r="F32" s="3">
        <v>60</v>
      </c>
      <c r="G32" s="3">
        <v>60</v>
      </c>
      <c r="H32" s="23" t="s">
        <v>102</v>
      </c>
      <c r="I32" s="26"/>
      <c r="J32" s="25"/>
      <c r="K32" s="25"/>
    </row>
    <row r="33" spans="1:11" s="4" customFormat="1" ht="115.5" x14ac:dyDescent="0.2">
      <c r="A33" s="22" t="s">
        <v>80</v>
      </c>
      <c r="B33" s="23" t="s">
        <v>76</v>
      </c>
      <c r="C33" s="23" t="s">
        <v>68</v>
      </c>
      <c r="D33" s="2">
        <f>SUM(E33:G33)</f>
        <v>154</v>
      </c>
      <c r="E33" s="3">
        <v>34</v>
      </c>
      <c r="F33" s="3">
        <v>60</v>
      </c>
      <c r="G33" s="3">
        <v>60</v>
      </c>
      <c r="H33" s="23" t="s">
        <v>9</v>
      </c>
      <c r="I33" s="26"/>
      <c r="J33" s="25"/>
      <c r="K33" s="25"/>
    </row>
    <row r="34" spans="1:11" ht="49.5" x14ac:dyDescent="0.25">
      <c r="A34" s="22" t="s">
        <v>34</v>
      </c>
      <c r="B34" s="22" t="s">
        <v>84</v>
      </c>
      <c r="C34" s="23" t="s">
        <v>28</v>
      </c>
      <c r="D34" s="2">
        <f t="shared" ref="D34:D41" si="2">SUM(E34:G34)</f>
        <v>110</v>
      </c>
      <c r="E34" s="3">
        <v>110</v>
      </c>
      <c r="F34" s="3">
        <v>0</v>
      </c>
      <c r="G34" s="3">
        <v>0</v>
      </c>
      <c r="H34" s="22" t="s">
        <v>9</v>
      </c>
      <c r="K34" s="31"/>
    </row>
    <row r="35" spans="1:11" ht="33" x14ac:dyDescent="0.25">
      <c r="A35" s="22" t="s">
        <v>35</v>
      </c>
      <c r="B35" s="22" t="s">
        <v>94</v>
      </c>
      <c r="C35" s="23" t="s">
        <v>28</v>
      </c>
      <c r="D35" s="2">
        <f>SUM(E35:G35)</f>
        <v>9</v>
      </c>
      <c r="E35" s="3">
        <v>9</v>
      </c>
      <c r="F35" s="3">
        <v>0</v>
      </c>
      <c r="G35" s="3">
        <v>0</v>
      </c>
      <c r="H35" s="22" t="s">
        <v>9</v>
      </c>
      <c r="K35" s="31"/>
    </row>
    <row r="36" spans="1:11" ht="33" x14ac:dyDescent="0.25">
      <c r="A36" s="22" t="s">
        <v>36</v>
      </c>
      <c r="B36" s="22" t="s">
        <v>96</v>
      </c>
      <c r="C36" s="23" t="s">
        <v>28</v>
      </c>
      <c r="D36" s="2">
        <f>SUM(E36:G36)</f>
        <v>12.4</v>
      </c>
      <c r="E36" s="3">
        <v>12.4</v>
      </c>
      <c r="F36" s="3">
        <v>0</v>
      </c>
      <c r="G36" s="3">
        <v>0</v>
      </c>
      <c r="H36" s="22" t="s">
        <v>9</v>
      </c>
      <c r="K36" s="31"/>
    </row>
    <row r="37" spans="1:11" ht="49.5" x14ac:dyDescent="0.25">
      <c r="A37" s="22" t="s">
        <v>37</v>
      </c>
      <c r="B37" s="23" t="s">
        <v>97</v>
      </c>
      <c r="C37" s="23" t="s">
        <v>28</v>
      </c>
      <c r="D37" s="2">
        <f>SUM(E37:G37)</f>
        <v>11.88</v>
      </c>
      <c r="E37" s="3">
        <v>11.88</v>
      </c>
      <c r="F37" s="3">
        <v>0</v>
      </c>
      <c r="G37" s="3">
        <v>0</v>
      </c>
      <c r="H37" s="22" t="s">
        <v>99</v>
      </c>
      <c r="K37" s="31"/>
    </row>
    <row r="38" spans="1:11" ht="66" x14ac:dyDescent="0.25">
      <c r="A38" s="22" t="s">
        <v>67</v>
      </c>
      <c r="B38" s="22" t="s">
        <v>86</v>
      </c>
      <c r="C38" s="23" t="s">
        <v>39</v>
      </c>
      <c r="D38" s="2">
        <f t="shared" si="2"/>
        <v>170</v>
      </c>
      <c r="E38" s="3">
        <v>170</v>
      </c>
      <c r="F38" s="3">
        <v>0</v>
      </c>
      <c r="G38" s="3">
        <v>0</v>
      </c>
      <c r="H38" s="22" t="s">
        <v>99</v>
      </c>
      <c r="K38" s="31"/>
    </row>
    <row r="39" spans="1:11" ht="49.5" x14ac:dyDescent="0.25">
      <c r="A39" s="22" t="s">
        <v>72</v>
      </c>
      <c r="B39" s="23" t="s">
        <v>88</v>
      </c>
      <c r="C39" s="23" t="s">
        <v>39</v>
      </c>
      <c r="D39" s="2">
        <f t="shared" si="2"/>
        <v>24.72</v>
      </c>
      <c r="E39" s="3">
        <v>24.72</v>
      </c>
      <c r="F39" s="3">
        <v>0</v>
      </c>
      <c r="G39" s="3">
        <v>0</v>
      </c>
      <c r="H39" s="22" t="s">
        <v>99</v>
      </c>
      <c r="K39" s="31"/>
    </row>
    <row r="40" spans="1:11" ht="49.5" x14ac:dyDescent="0.25">
      <c r="A40" s="22" t="s">
        <v>74</v>
      </c>
      <c r="B40" s="22" t="s">
        <v>90</v>
      </c>
      <c r="C40" s="23" t="s">
        <v>39</v>
      </c>
      <c r="D40" s="2">
        <f t="shared" si="2"/>
        <v>10.5</v>
      </c>
      <c r="E40" s="3">
        <v>10.5</v>
      </c>
      <c r="F40" s="3">
        <v>0</v>
      </c>
      <c r="G40" s="3">
        <v>0</v>
      </c>
      <c r="H40" s="22" t="s">
        <v>99</v>
      </c>
      <c r="K40" s="31"/>
    </row>
    <row r="41" spans="1:11" ht="49.5" x14ac:dyDescent="0.25">
      <c r="A41" s="22" t="s">
        <v>81</v>
      </c>
      <c r="B41" s="22" t="s">
        <v>92</v>
      </c>
      <c r="C41" s="23" t="s">
        <v>39</v>
      </c>
      <c r="D41" s="2">
        <f t="shared" si="2"/>
        <v>12.4</v>
      </c>
      <c r="E41" s="3">
        <v>12.4</v>
      </c>
      <c r="F41" s="3">
        <v>0</v>
      </c>
      <c r="G41" s="3">
        <v>0</v>
      </c>
      <c r="H41" s="22" t="s">
        <v>99</v>
      </c>
      <c r="K41" s="31"/>
    </row>
    <row r="42" spans="1:11" s="4" customFormat="1" ht="17.25" customHeight="1" x14ac:dyDescent="0.2">
      <c r="A42" s="35" t="s">
        <v>17</v>
      </c>
      <c r="B42" s="35"/>
      <c r="C42" s="35"/>
      <c r="D42" s="35"/>
      <c r="E42" s="35"/>
      <c r="F42" s="35"/>
      <c r="G42" s="35"/>
      <c r="H42" s="35"/>
      <c r="I42" s="26"/>
      <c r="J42" s="25"/>
      <c r="K42" s="25"/>
    </row>
    <row r="43" spans="1:11" s="4" customFormat="1" ht="82.5" x14ac:dyDescent="0.2">
      <c r="A43" s="22" t="s">
        <v>16</v>
      </c>
      <c r="B43" s="23" t="s">
        <v>62</v>
      </c>
      <c r="C43" s="23" t="s">
        <v>45</v>
      </c>
      <c r="D43" s="2">
        <f>SUM(E43:G43)</f>
        <v>160</v>
      </c>
      <c r="E43" s="3">
        <v>80</v>
      </c>
      <c r="F43" s="3">
        <v>80</v>
      </c>
      <c r="G43" s="3">
        <v>0</v>
      </c>
      <c r="H43" s="23" t="s">
        <v>100</v>
      </c>
      <c r="I43" s="26"/>
      <c r="J43" s="25"/>
      <c r="K43" s="25"/>
    </row>
    <row r="44" spans="1:11" ht="17.25" customHeight="1" x14ac:dyDescent="0.25">
      <c r="A44" s="52" t="s">
        <v>18</v>
      </c>
      <c r="B44" s="52"/>
      <c r="C44" s="52"/>
      <c r="D44" s="52"/>
      <c r="E44" s="52"/>
      <c r="F44" s="52"/>
      <c r="G44" s="52"/>
      <c r="H44" s="52"/>
      <c r="K44" s="31"/>
    </row>
    <row r="45" spans="1:11" ht="82.5" x14ac:dyDescent="0.25">
      <c r="A45" s="22" t="s">
        <v>19</v>
      </c>
      <c r="B45" s="23" t="s">
        <v>78</v>
      </c>
      <c r="C45" s="23" t="s">
        <v>45</v>
      </c>
      <c r="D45" s="2">
        <f>SUM(E45:G45)</f>
        <v>1846.81</v>
      </c>
      <c r="E45" s="3">
        <f>934.81-178</f>
        <v>756.81</v>
      </c>
      <c r="F45" s="3">
        <v>545</v>
      </c>
      <c r="G45" s="3">
        <v>545</v>
      </c>
      <c r="H45" s="23" t="s">
        <v>9</v>
      </c>
      <c r="K45" s="31"/>
    </row>
    <row r="46" spans="1:11" ht="82.5" x14ac:dyDescent="0.25">
      <c r="A46" s="22" t="s">
        <v>20</v>
      </c>
      <c r="B46" s="23" t="s">
        <v>75</v>
      </c>
      <c r="C46" s="23" t="s">
        <v>45</v>
      </c>
      <c r="D46" s="2">
        <f>SUM(E46:G46)</f>
        <v>200</v>
      </c>
      <c r="E46" s="5">
        <v>0</v>
      </c>
      <c r="F46" s="5">
        <v>100</v>
      </c>
      <c r="G46" s="5">
        <v>100</v>
      </c>
      <c r="H46" s="23" t="s">
        <v>102</v>
      </c>
      <c r="K46" s="31"/>
    </row>
    <row r="47" spans="1:11" ht="17.25" customHeight="1" x14ac:dyDescent="0.25">
      <c r="A47" s="52" t="s">
        <v>24</v>
      </c>
      <c r="B47" s="52"/>
      <c r="C47" s="52"/>
      <c r="D47" s="52"/>
      <c r="E47" s="52"/>
      <c r="F47" s="52"/>
      <c r="G47" s="52"/>
      <c r="H47" s="52"/>
      <c r="K47" s="31"/>
    </row>
    <row r="48" spans="1:11" ht="82.5" x14ac:dyDescent="0.25">
      <c r="A48" s="22" t="s">
        <v>21</v>
      </c>
      <c r="B48" s="23" t="s">
        <v>63</v>
      </c>
      <c r="C48" s="23" t="s">
        <v>45</v>
      </c>
      <c r="D48" s="2">
        <f>SUM(E48:G48)</f>
        <v>45</v>
      </c>
      <c r="E48" s="5">
        <v>15</v>
      </c>
      <c r="F48" s="5">
        <v>15</v>
      </c>
      <c r="G48" s="5">
        <v>15</v>
      </c>
      <c r="H48" s="23" t="s">
        <v>9</v>
      </c>
      <c r="K48" s="31"/>
    </row>
    <row r="49" spans="1:13" ht="82.5" x14ac:dyDescent="0.25">
      <c r="A49" s="22" t="s">
        <v>22</v>
      </c>
      <c r="B49" s="23" t="s">
        <v>64</v>
      </c>
      <c r="C49" s="23" t="s">
        <v>45</v>
      </c>
      <c r="D49" s="2">
        <f>SUM(E49:G49)</f>
        <v>144.99</v>
      </c>
      <c r="E49" s="5">
        <v>24.99</v>
      </c>
      <c r="F49" s="5">
        <v>60</v>
      </c>
      <c r="G49" s="5">
        <v>60</v>
      </c>
      <c r="H49" s="23" t="s">
        <v>12</v>
      </c>
      <c r="I49" s="33"/>
      <c r="K49" s="31"/>
      <c r="L49" s="11"/>
      <c r="M49" s="11"/>
    </row>
    <row r="50" spans="1:13" ht="17.25" customHeight="1" x14ac:dyDescent="0.25">
      <c r="A50" s="52" t="s">
        <v>23</v>
      </c>
      <c r="B50" s="52"/>
      <c r="C50" s="52"/>
      <c r="D50" s="52"/>
      <c r="E50" s="52"/>
      <c r="F50" s="52"/>
      <c r="G50" s="52"/>
      <c r="H50" s="52"/>
      <c r="K50" s="31"/>
    </row>
    <row r="51" spans="1:13" ht="82.5" x14ac:dyDescent="0.25">
      <c r="A51" s="22" t="s">
        <v>25</v>
      </c>
      <c r="B51" s="23" t="s">
        <v>65</v>
      </c>
      <c r="C51" s="23" t="s">
        <v>45</v>
      </c>
      <c r="D51" s="2">
        <f>SUM(E51:G51)</f>
        <v>236.8</v>
      </c>
      <c r="E51" s="3">
        <f>48-7.2</f>
        <v>40.799999999999997</v>
      </c>
      <c r="F51" s="3">
        <v>148</v>
      </c>
      <c r="G51" s="3">
        <v>48</v>
      </c>
      <c r="H51" s="23" t="s">
        <v>9</v>
      </c>
      <c r="K51" s="31"/>
    </row>
    <row r="52" spans="1:13" ht="82.5" x14ac:dyDescent="0.25">
      <c r="A52" s="22" t="s">
        <v>26</v>
      </c>
      <c r="B52" s="23" t="s">
        <v>66</v>
      </c>
      <c r="C52" s="23" t="s">
        <v>45</v>
      </c>
      <c r="D52" s="2">
        <f>SUM(E52:G52)</f>
        <v>614.9</v>
      </c>
      <c r="E52" s="3">
        <v>226.9</v>
      </c>
      <c r="F52" s="3">
        <v>252</v>
      </c>
      <c r="G52" s="3">
        <v>136</v>
      </c>
      <c r="H52" s="23" t="s">
        <v>9</v>
      </c>
      <c r="K52" s="31"/>
      <c r="M52" s="11"/>
    </row>
    <row r="53" spans="1:13" ht="16.5" customHeight="1" x14ac:dyDescent="0.25">
      <c r="A53" s="53" t="s">
        <v>27</v>
      </c>
      <c r="B53" s="54"/>
      <c r="C53" s="54"/>
      <c r="D53" s="6">
        <f>E53+F53+G53</f>
        <v>8105.1765999999998</v>
      </c>
      <c r="E53" s="6">
        <f>SUBTOTAL(9,E9:E52)</f>
        <v>3175.8500000000004</v>
      </c>
      <c r="F53" s="6">
        <f>SUBTOTAL(9,F9:F52)</f>
        <v>2601.1266000000001</v>
      </c>
      <c r="G53" s="6">
        <f>SUBTOTAL(9,G9:G52)</f>
        <v>2328.1999999999998</v>
      </c>
      <c r="H53" s="24"/>
      <c r="K53" s="31"/>
    </row>
    <row r="54" spans="1:13" x14ac:dyDescent="0.25">
      <c r="A54" s="51"/>
      <c r="B54" s="51"/>
      <c r="C54" s="12"/>
      <c r="D54" s="14"/>
      <c r="E54" s="13"/>
      <c r="F54" s="13"/>
      <c r="G54" s="13"/>
      <c r="H54" s="13"/>
    </row>
    <row r="55" spans="1:13" x14ac:dyDescent="0.25">
      <c r="A55" s="15"/>
      <c r="B55" s="16"/>
      <c r="C55" s="17"/>
      <c r="D55" s="18"/>
      <c r="E55" s="16"/>
      <c r="F55" s="16"/>
      <c r="G55" s="19"/>
      <c r="H55" s="16"/>
    </row>
    <row r="56" spans="1:13" x14ac:dyDescent="0.25">
      <c r="E56" s="11"/>
      <c r="F56" s="11"/>
      <c r="G56" s="11"/>
    </row>
    <row r="57" spans="1:13" x14ac:dyDescent="0.25">
      <c r="F57" s="9"/>
    </row>
    <row r="58" spans="1:13" x14ac:dyDescent="0.25">
      <c r="D58" s="9"/>
      <c r="E58" s="11"/>
      <c r="F58" s="11"/>
      <c r="G58" s="11"/>
    </row>
    <row r="59" spans="1:13" x14ac:dyDescent="0.25">
      <c r="D59" s="1"/>
      <c r="E59" s="11"/>
      <c r="F59" s="11"/>
      <c r="G59" s="11"/>
    </row>
  </sheetData>
  <autoFilter ref="A7:H52"/>
  <dataConsolidate/>
  <mergeCells count="18">
    <mergeCell ref="A54:B54"/>
    <mergeCell ref="A47:H47"/>
    <mergeCell ref="A50:H50"/>
    <mergeCell ref="A53:C53"/>
    <mergeCell ref="A42:H42"/>
    <mergeCell ref="A44:H44"/>
    <mergeCell ref="A18:H18"/>
    <mergeCell ref="A6:H6"/>
    <mergeCell ref="A12:H12"/>
    <mergeCell ref="A8:H8"/>
    <mergeCell ref="A2:H2"/>
    <mergeCell ref="A3:A5"/>
    <mergeCell ref="B3:B5"/>
    <mergeCell ref="C3:C5"/>
    <mergeCell ref="D4:D5"/>
    <mergeCell ref="H3:H5"/>
    <mergeCell ref="E4:G4"/>
    <mergeCell ref="D3:G3"/>
  </mergeCells>
  <pageMargins left="0.78740157480314965" right="0.78740157480314965" top="1.1023622047244095" bottom="7.874015748031496E-2" header="0.31496062992125984" footer="0.31496062992125984"/>
  <pageSetup paperSize="9" scale="71" fitToHeight="5" orientation="landscape" r:id="rId1"/>
  <rowBreaks count="1" manualBreakCount="1">
    <brk id="1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Основные мероприятия</vt:lpstr>
      <vt:lpstr>'Основные мероприятия'!Заголовки_для_печати</vt:lpstr>
      <vt:lpstr>'Основные мероприятия'!Область_печати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Сергей</cp:lastModifiedBy>
  <cp:lastPrinted>2015-01-30T04:23:04Z</cp:lastPrinted>
  <dcterms:created xsi:type="dcterms:W3CDTF">1996-10-08T23:32:33Z</dcterms:created>
  <dcterms:modified xsi:type="dcterms:W3CDTF">2015-02-02T11:41:52Z</dcterms:modified>
</cp:coreProperties>
</file>