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30\сетевая\!Структура папок\!МУ Администрация\Отдел экономики\Туйкина И.В\Муниципальные пр.2017 (с КП)\10 Профилактика правонарушений\МП Проф.правонарушений\проект изм. в 454\"/>
    </mc:Choice>
  </mc:AlternateContent>
  <bookViews>
    <workbookView xWindow="0" yWindow="0" windowWidth="21600" windowHeight="1072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F17" i="4" l="1"/>
  <c r="H12" i="4"/>
  <c r="H17" i="4"/>
  <c r="G12" i="4"/>
  <c r="G17" i="4"/>
  <c r="F12" i="4"/>
  <c r="F39" i="4" s="1"/>
  <c r="G43" i="4"/>
  <c r="H43" i="4"/>
  <c r="I43" i="4"/>
  <c r="F43" i="4"/>
  <c r="G38" i="4"/>
  <c r="H38" i="4"/>
  <c r="I38" i="4"/>
  <c r="F38" i="4"/>
  <c r="G21" i="4"/>
  <c r="H21" i="4"/>
  <c r="I21" i="4"/>
  <c r="F21" i="4"/>
  <c r="H10" i="4"/>
  <c r="G10" i="4"/>
  <c r="F10" i="4"/>
  <c r="F37" i="4" s="1"/>
  <c r="F42" i="4"/>
  <c r="F44" i="4" l="1"/>
  <c r="G44" i="4"/>
  <c r="H44" i="4"/>
  <c r="I44" i="4"/>
  <c r="F45" i="4"/>
  <c r="G45" i="4"/>
  <c r="H45" i="4"/>
  <c r="I45" i="4"/>
  <c r="G42" i="4"/>
  <c r="H42" i="4"/>
  <c r="I42" i="4"/>
  <c r="G39" i="4"/>
  <c r="H39" i="4"/>
  <c r="I39" i="4"/>
  <c r="F40" i="4"/>
  <c r="G40" i="4"/>
  <c r="H40" i="4"/>
  <c r="I40" i="4"/>
  <c r="G37" i="4"/>
  <c r="H37" i="4"/>
  <c r="I37" i="4"/>
  <c r="H22" i="4" l="1"/>
  <c r="F23" i="4"/>
  <c r="E23" i="4" s="1"/>
  <c r="G23" i="4"/>
  <c r="H23" i="4"/>
  <c r="I23" i="4"/>
  <c r="G20" i="4"/>
  <c r="H20" i="4"/>
  <c r="I20" i="4"/>
  <c r="F20" i="4"/>
  <c r="I17" i="4"/>
  <c r="I22" i="4" s="1"/>
  <c r="G22" i="4"/>
  <c r="E17" i="4"/>
  <c r="E20" i="4" l="1"/>
  <c r="H19" i="4"/>
  <c r="F19" i="4"/>
  <c r="I19" i="4"/>
  <c r="G19" i="4"/>
  <c r="F22" i="4"/>
  <c r="E22" i="4" s="1"/>
  <c r="E21" i="4"/>
  <c r="E19" i="4" l="1"/>
  <c r="F33" i="4"/>
  <c r="G33" i="4"/>
  <c r="H33" i="4"/>
  <c r="I33" i="4"/>
  <c r="F41" i="4" l="1"/>
  <c r="G41" i="4"/>
  <c r="H41" i="4"/>
  <c r="I41" i="4"/>
  <c r="I31" i="4"/>
  <c r="I32" i="4"/>
  <c r="I34" i="4"/>
  <c r="G34" i="4" l="1"/>
  <c r="H32" i="4"/>
  <c r="H34" i="4" l="1"/>
  <c r="H31" i="4"/>
  <c r="F34" i="4"/>
  <c r="E42" i="4"/>
  <c r="G32" i="4" l="1"/>
  <c r="G31" i="4"/>
  <c r="F32" i="4"/>
  <c r="E43" i="4" l="1"/>
  <c r="E44" i="4"/>
  <c r="E45" i="4"/>
  <c r="E40" i="4"/>
  <c r="E39" i="4"/>
  <c r="E38" i="4"/>
  <c r="E37" i="4"/>
  <c r="I36" i="4"/>
  <c r="H36" i="4"/>
  <c r="G36" i="4"/>
  <c r="F36" i="4"/>
  <c r="G30" i="4"/>
  <c r="H30" i="4"/>
  <c r="I30" i="4"/>
  <c r="E32" i="4"/>
  <c r="E33" i="4"/>
  <c r="E34" i="4"/>
  <c r="E29" i="4"/>
  <c r="E28" i="4"/>
  <c r="E27" i="4"/>
  <c r="E26" i="4"/>
  <c r="I25" i="4"/>
  <c r="H25" i="4"/>
  <c r="G25" i="4"/>
  <c r="F25" i="4"/>
  <c r="F31" i="4" l="1"/>
  <c r="E41" i="4"/>
  <c r="E36" i="4"/>
  <c r="E25" i="4"/>
  <c r="F14" i="4"/>
  <c r="F9" i="4"/>
  <c r="G9" i="4"/>
  <c r="E13" i="4"/>
  <c r="E15" i="4"/>
  <c r="E16" i="4"/>
  <c r="E18" i="4"/>
  <c r="E10" i="4"/>
  <c r="E11" i="4"/>
  <c r="F30" i="4" l="1"/>
  <c r="E30" i="4" s="1"/>
  <c r="E31" i="4"/>
  <c r="H9" i="4"/>
  <c r="I9" i="4" l="1"/>
  <c r="G14" i="4"/>
  <c r="E9" i="4" l="1"/>
  <c r="E12" i="4"/>
  <c r="H14" i="4"/>
  <c r="I14" i="4" l="1"/>
  <c r="E14" i="4" l="1"/>
</calcChain>
</file>

<file path=xl/sharedStrings.xml><?xml version="1.0" encoding="utf-8"?>
<sst xmlns="http://schemas.openxmlformats.org/spreadsheetml/2006/main" count="58" uniqueCount="28">
  <si>
    <t>всего</t>
  </si>
  <si>
    <t>2018 г.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</si>
  <si>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</si>
  <si>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</si>
  <si>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</si>
  <si>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</si>
  <si>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</si>
  <si>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</si>
  <si>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</si>
  <si>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</si>
  <si>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</si>
  <si>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</si>
  <si>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</si>
  <si>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</si>
  <si>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</si>
  <si>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</si>
  <si>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</si>
  <si>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</si>
  <si>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</si>
  <si>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1.</t>
  </si>
  <si>
    <t xml:space="preserve">Перечень программных мероприятий </t>
  </si>
  <si>
    <t>Ответственный исполнитель / соисполнитель</t>
  </si>
  <si>
    <t xml:space="preserve">бюджет городского поселения 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</si>
  <si>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</si>
  <si>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</si>
  <si>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</t>
    </r>
    <r>
      <rPr>
        <sz val="13"/>
        <rFont val="Arial"/>
        <family val="2"/>
        <charset val="204"/>
      </rPr>
      <t>(№1-7)</t>
    </r>
  </si>
  <si>
    <t>МУ «Администрация гп.Пойковский»/
Сектор гражданской защиты населения</t>
  </si>
  <si>
    <t xml:space="preserve">МУ «Администрация гп.Пойковский»/
МКУ «Служба ЖКХ и благоустройства   
гп.Пойковский»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</si>
</sst>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\ _₽_-;_-* &quot;-&quot;?\ _₽_-;_-@_-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9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49" fontId="2" fillId="2" borderId="0" xfId="0" applyNumberFormat="1" applyFont="1" applyFill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9" fontId="2" fillId="2" borderId="3" xfId="0" applyNumberFormat="1" applyFont="1" applyFill="1" applyBorder="1" applyAlignment="1" applyProtection="1">
      <alignment horizontal="left" vertical="top" wrapText="1"/>
    </xf>
    <xf numFmtId="49" fontId="2" fillId="2" borderId="4" xfId="0" applyNumberFormat="1" applyFont="1" applyFill="1" applyBorder="1" applyAlignment="1" applyProtection="1">
      <alignment horizontal="left" vertical="top" wrapText="1"/>
    </xf>
    <xf numFmtId="49" fontId="2" fillId="2" borderId="5" xfId="0" applyNumberFormat="1" applyFont="1" applyFill="1" applyBorder="1" applyAlignment="1" applyProtection="1">
      <alignment horizontal="left" vertical="top" wrapText="1"/>
    </xf>
    <xf numFmtId="49" fontId="2" fillId="2" borderId="6" xfId="0" applyNumberFormat="1" applyFont="1" applyFill="1" applyBorder="1" applyAlignment="1" applyProtection="1">
      <alignment horizontal="left" vertical="top" wrapText="1"/>
    </xf>
    <xf numFmtId="49" fontId="2" fillId="2" borderId="7" xfId="0" applyNumberFormat="1" applyFont="1" applyFill="1" applyBorder="1" applyAlignment="1" applyProtection="1">
      <alignment horizontal="left" vertical="top" wrapText="1"/>
    </xf>
    <xf numFmtId="49" fontId="5" fillId="2" borderId="2" xfId="0" applyNumberFormat="1" applyFont="1" applyFill="1" applyBorder="1" applyAlignment="1" applyProtection="1">
      <alignment horizontal="left" vertical="top" wrapText="1"/>
    </xf>
    <xf numFmtId="49" fontId="5" fillId="2" borderId="11" xfId="0" applyNumberFormat="1" applyFont="1" applyFill="1" applyBorder="1" applyAlignment="1" applyProtection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</xf>
    <xf numFmtId="49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horizontal="left" vertical="top" wrapText="1"/>
    </xf>
    <xf numFmtId="49" fontId="5" fillId="2" borderId="6" xfId="0" applyNumberFormat="1" applyFont="1" applyFill="1" applyBorder="1" applyAlignment="1" applyProtection="1">
      <alignment horizontal="left" vertical="top" wrapText="1"/>
    </xf>
    <xf numFmtId="49" fontId="5" fillId="2" borderId="12" xfId="0" applyNumberFormat="1" applyFont="1" applyFill="1" applyBorder="1" applyAlignment="1" applyProtection="1">
      <alignment horizontal="left" vertical="top" wrapText="1"/>
    </xf>
    <xf numFmtId="49" fontId="5" fillId="2" borderId="7" xfId="0" applyNumberFormat="1" applyFont="1" applyFill="1" applyBorder="1" applyAlignment="1" applyProtection="1">
      <alignment horizontal="left" vertical="top" wrapText="1"/>
    </xf>
    <xf numFmtId="49" fontId="2" fillId="2" borderId="11" xfId="0" applyNumberFormat="1" applyFont="1" applyFill="1" applyBorder="1" applyAlignment="1" applyProtection="1">
      <alignment horizontal="left" vertical="top" wrapText="1"/>
    </xf>
    <xf numFmtId="49" fontId="2" fillId="2" borderId="0" xfId="0" applyNumberFormat="1" applyFont="1" applyFill="1" applyBorder="1" applyAlignment="1" applyProtection="1">
      <alignment horizontal="left" vertical="top" wrapText="1"/>
    </xf>
    <xf numFmtId="49" fontId="2" fillId="2" borderId="12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2" borderId="8" xfId="0" applyNumberFormat="1" applyFont="1" applyFill="1" applyBorder="1" applyAlignment="1" applyProtection="1">
      <alignment horizontal="left" vertical="top" wrapText="1"/>
    </xf>
    <xf numFmtId="49" fontId="2" fillId="2" borderId="9" xfId="0" applyNumberFormat="1" applyFont="1" applyFill="1" applyBorder="1" applyAlignment="1" applyProtection="1">
      <alignment horizontal="left" vertical="top" wrapText="1"/>
    </xf>
    <xf numFmtId="49" fontId="2" fillId="2" borderId="10" xfId="0" applyNumberFormat="1" applyFont="1" applyFill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5"/>
  <sheetViews>
    <sheetView tabSelected="1" topLeftCell="A4" zoomScale="70" zoomScaleNormal="70" workbookViewId="0">
      <pane ySplit="4" topLeftCell="A8" activePane="bottomLeft" state="frozen"/>
      <selection activeCell="A4" sqref="A4"/>
      <selection pane="bottomLeft" activeCell="F44" sqref="F44"/>
    </sheetView>
  </sheetViews>
  <sheetFormatPr defaultRowHeight="16.5" x14ac:dyDescent="0.2"/>
  <cols>
    <col min="1" max="1" width="6.5703125" style="3" bestFit="1" customWidth="1"/>
    <col min="2" max="2" width="50.28515625" style="5" customWidth="1"/>
    <col min="3" max="3" width="33.42578125" style="5" customWidth="1"/>
    <col min="4" max="4" width="20.7109375" style="5" customWidth="1"/>
    <col min="5" max="5" width="18.28515625" style="5" bestFit="1" customWidth="1"/>
    <col min="6" max="6" width="18.28515625" style="9" bestFit="1" customWidth="1"/>
    <col min="7" max="8" width="18.28515625" style="5" bestFit="1" customWidth="1"/>
    <col min="9" max="9" width="16" style="5" bestFit="1" customWidth="1"/>
    <col min="10" max="16384" width="9.140625" style="5"/>
  </cols>
  <sheetData>
    <row r="1" spans="1:9" x14ac:dyDescent="0.2">
      <c r="B1" s="3"/>
      <c r="C1" s="3"/>
      <c r="D1" s="3"/>
      <c r="E1" s="3"/>
      <c r="F1" s="4"/>
      <c r="G1" s="3"/>
      <c r="H1" s="3"/>
      <c r="I1" s="3"/>
    </row>
    <row r="2" spans="1:9" x14ac:dyDescent="0.2">
      <c r="B2" s="3"/>
      <c r="C2" s="3"/>
      <c r="D2" s="3"/>
      <c r="E2" s="3"/>
      <c r="F2" s="4"/>
      <c r="G2" s="3"/>
      <c r="H2" s="42" t="s">
        <v>10</v>
      </c>
      <c r="I2" s="42"/>
    </row>
    <row r="3" spans="1:9" x14ac:dyDescent="0.2">
      <c r="B3" s="3"/>
      <c r="C3" s="3"/>
      <c r="D3" s="3"/>
      <c r="E3" s="3"/>
      <c r="F3" s="4"/>
      <c r="G3" s="3"/>
      <c r="H3" s="3"/>
      <c r="I3" s="3"/>
    </row>
    <row r="4" spans="1:9" x14ac:dyDescent="0.2">
      <c r="A4" s="42" t="s">
        <v>20</v>
      </c>
      <c r="B4" s="42"/>
      <c r="C4" s="42"/>
      <c r="D4" s="42"/>
      <c r="E4" s="42"/>
      <c r="F4" s="42"/>
      <c r="G4" s="42"/>
      <c r="H4" s="42"/>
      <c r="I4" s="42"/>
    </row>
    <row r="5" spans="1:9" x14ac:dyDescent="0.2">
      <c r="B5" s="3"/>
      <c r="C5" s="3"/>
      <c r="D5" s="3"/>
      <c r="E5" s="3"/>
      <c r="F5" s="4"/>
      <c r="G5" s="3"/>
      <c r="H5" s="3"/>
      <c r="I5" s="3"/>
    </row>
    <row r="6" spans="1:9" ht="34.5" customHeight="1" x14ac:dyDescent="0.2">
      <c r="A6" s="43" t="s">
        <v>3</v>
      </c>
      <c r="B6" s="43" t="s">
        <v>4</v>
      </c>
      <c r="C6" s="43" t="s">
        <v>21</v>
      </c>
      <c r="D6" s="43" t="s">
        <v>5</v>
      </c>
      <c r="E6" s="43" t="s">
        <v>6</v>
      </c>
      <c r="F6" s="43"/>
      <c r="G6" s="43"/>
      <c r="H6" s="43"/>
      <c r="I6" s="43"/>
    </row>
    <row r="7" spans="1:9" x14ac:dyDescent="0.2">
      <c r="A7" s="43"/>
      <c r="B7" s="43"/>
      <c r="C7" s="43"/>
      <c r="D7" s="43"/>
      <c r="E7" s="6" t="s">
        <v>7</v>
      </c>
      <c r="F7" s="7" t="s">
        <v>8</v>
      </c>
      <c r="G7" s="6" t="s">
        <v>1</v>
      </c>
      <c r="H7" s="6" t="s">
        <v>2</v>
      </c>
      <c r="I7" s="6" t="s">
        <v>9</v>
      </c>
    </row>
    <row r="8" spans="1:9" s="12" customFormat="1" ht="11.25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1">
        <v>6</v>
      </c>
      <c r="G8" s="10">
        <v>7</v>
      </c>
      <c r="H8" s="10">
        <v>8</v>
      </c>
      <c r="I8" s="10">
        <v>9</v>
      </c>
    </row>
    <row r="9" spans="1:9" ht="16.5" customHeight="1" x14ac:dyDescent="0.2">
      <c r="A9" s="44" t="s">
        <v>19</v>
      </c>
      <c r="B9" s="46" t="s">
        <v>25</v>
      </c>
      <c r="C9" s="41" t="s">
        <v>26</v>
      </c>
      <c r="D9" s="15" t="s">
        <v>0</v>
      </c>
      <c r="E9" s="16">
        <f>SUM(F9:I9)</f>
        <v>6340.9</v>
      </c>
      <c r="F9" s="17">
        <f>SUM(F10:F13)</f>
        <v>1888.1499999999999</v>
      </c>
      <c r="G9" s="16">
        <f>SUM(G10:G13)</f>
        <v>2223.625</v>
      </c>
      <c r="H9" s="16">
        <f>SUM(H10:H13)</f>
        <v>2079.125</v>
      </c>
      <c r="I9" s="16">
        <f>SUM(I10:I13)</f>
        <v>150</v>
      </c>
    </row>
    <row r="10" spans="1:9" ht="49.5" x14ac:dyDescent="0.2">
      <c r="A10" s="45"/>
      <c r="B10" s="47"/>
      <c r="C10" s="41"/>
      <c r="D10" s="2" t="s">
        <v>11</v>
      </c>
      <c r="E10" s="13">
        <f t="shared" ref="E10:E23" si="0">SUM(F10:I10)</f>
        <v>4335.2</v>
      </c>
      <c r="F10" s="14">
        <f>33.6+699+410</f>
        <v>1142.5999999999999</v>
      </c>
      <c r="G10" s="14">
        <f>33.6+545.3+1075.2</f>
        <v>1654.1</v>
      </c>
      <c r="H10" s="13">
        <f>33.6+429.7+1075.2</f>
        <v>1538.5</v>
      </c>
      <c r="I10" s="13">
        <v>0</v>
      </c>
    </row>
    <row r="11" spans="1:9" x14ac:dyDescent="0.2">
      <c r="A11" s="45"/>
      <c r="B11" s="47"/>
      <c r="C11" s="41"/>
      <c r="D11" s="2" t="s">
        <v>12</v>
      </c>
      <c r="E11" s="13">
        <f>SUM(F11:I11)</f>
        <v>640.1</v>
      </c>
      <c r="F11" s="14">
        <v>102.5</v>
      </c>
      <c r="G11" s="13">
        <v>268.8</v>
      </c>
      <c r="H11" s="13">
        <v>268.8</v>
      </c>
      <c r="I11" s="13">
        <v>0</v>
      </c>
    </row>
    <row r="12" spans="1:9" ht="49.5" x14ac:dyDescent="0.2">
      <c r="A12" s="45"/>
      <c r="B12" s="47"/>
      <c r="C12" s="41"/>
      <c r="D12" s="1" t="s">
        <v>22</v>
      </c>
      <c r="E12" s="13">
        <f t="shared" si="0"/>
        <v>1365.6</v>
      </c>
      <c r="F12" s="13">
        <f>164.4+174.75+303.9</f>
        <v>643.04999999999995</v>
      </c>
      <c r="G12" s="13">
        <f>164.4+136.325</f>
        <v>300.72500000000002</v>
      </c>
      <c r="H12" s="13">
        <f>164.4+107.425</f>
        <v>271.82499999999999</v>
      </c>
      <c r="I12" s="13">
        <v>150</v>
      </c>
    </row>
    <row r="13" spans="1:9" x14ac:dyDescent="0.2">
      <c r="A13" s="45"/>
      <c r="B13" s="47"/>
      <c r="C13" s="41"/>
      <c r="D13" s="2" t="s">
        <v>14</v>
      </c>
      <c r="E13" s="13">
        <f t="shared" si="0"/>
        <v>0</v>
      </c>
      <c r="F13" s="14">
        <v>0</v>
      </c>
      <c r="G13" s="13">
        <v>0</v>
      </c>
      <c r="H13" s="13">
        <v>0</v>
      </c>
      <c r="I13" s="13">
        <v>0</v>
      </c>
    </row>
    <row r="14" spans="1:9" x14ac:dyDescent="0.2">
      <c r="A14" s="45"/>
      <c r="B14" s="47"/>
      <c r="C14" s="41" t="s">
        <v>27</v>
      </c>
      <c r="D14" s="15" t="s">
        <v>0</v>
      </c>
      <c r="E14" s="16">
        <f t="shared" si="0"/>
        <v>304</v>
      </c>
      <c r="F14" s="17">
        <f>SUM(F15:F18)</f>
        <v>67</v>
      </c>
      <c r="G14" s="16">
        <f>SUM(G15:G18)</f>
        <v>73</v>
      </c>
      <c r="H14" s="16">
        <f>SUM(H15:H18)</f>
        <v>79</v>
      </c>
      <c r="I14" s="16">
        <f>SUM(I15:I18)</f>
        <v>85</v>
      </c>
    </row>
    <row r="15" spans="1:9" ht="49.5" x14ac:dyDescent="0.2">
      <c r="A15" s="45"/>
      <c r="B15" s="47"/>
      <c r="C15" s="41"/>
      <c r="D15" s="2" t="s">
        <v>11</v>
      </c>
      <c r="E15" s="13">
        <f t="shared" si="0"/>
        <v>0</v>
      </c>
      <c r="F15" s="14">
        <v>0</v>
      </c>
      <c r="G15" s="14">
        <v>0</v>
      </c>
      <c r="H15" s="14">
        <v>0</v>
      </c>
      <c r="I15" s="13">
        <v>0</v>
      </c>
    </row>
    <row r="16" spans="1:9" x14ac:dyDescent="0.2">
      <c r="A16" s="45"/>
      <c r="B16" s="47"/>
      <c r="C16" s="41"/>
      <c r="D16" s="2" t="s">
        <v>12</v>
      </c>
      <c r="E16" s="13">
        <f t="shared" si="0"/>
        <v>0</v>
      </c>
      <c r="F16" s="14">
        <v>0</v>
      </c>
      <c r="G16" s="14">
        <v>0</v>
      </c>
      <c r="H16" s="14">
        <v>0</v>
      </c>
      <c r="I16" s="13">
        <v>0</v>
      </c>
    </row>
    <row r="17" spans="1:9" ht="49.5" x14ac:dyDescent="0.2">
      <c r="A17" s="45"/>
      <c r="B17" s="47"/>
      <c r="C17" s="41"/>
      <c r="D17" s="1" t="s">
        <v>22</v>
      </c>
      <c r="E17" s="13">
        <f>SUM(F17:I17)</f>
        <v>304</v>
      </c>
      <c r="F17" s="14">
        <f>7+30+30</f>
        <v>67</v>
      </c>
      <c r="G17" s="13">
        <f>8+30+35</f>
        <v>73</v>
      </c>
      <c r="H17" s="13">
        <f>9+30+40</f>
        <v>79</v>
      </c>
      <c r="I17" s="13">
        <f>10+30+45</f>
        <v>85</v>
      </c>
    </row>
    <row r="18" spans="1:9" x14ac:dyDescent="0.2">
      <c r="A18" s="45"/>
      <c r="B18" s="48"/>
      <c r="C18" s="41"/>
      <c r="D18" s="2" t="s">
        <v>14</v>
      </c>
      <c r="E18" s="13">
        <f t="shared" si="0"/>
        <v>0</v>
      </c>
      <c r="F18" s="14">
        <v>0</v>
      </c>
      <c r="G18" s="13">
        <v>0</v>
      </c>
      <c r="H18" s="13">
        <v>0</v>
      </c>
      <c r="I18" s="13">
        <v>0</v>
      </c>
    </row>
    <row r="19" spans="1:9" s="19" customFormat="1" ht="16.5" customHeight="1" x14ac:dyDescent="0.2">
      <c r="A19" s="29" t="s">
        <v>15</v>
      </c>
      <c r="B19" s="30"/>
      <c r="C19" s="31"/>
      <c r="D19" s="18" t="s">
        <v>0</v>
      </c>
      <c r="E19" s="16">
        <f t="shared" si="0"/>
        <v>6644.9</v>
      </c>
      <c r="F19" s="17">
        <f>SUM(F20:F23)</f>
        <v>1955.1499999999999</v>
      </c>
      <c r="G19" s="17">
        <f t="shared" ref="G19:I19" si="1">SUM(G20:G23)</f>
        <v>2296.625</v>
      </c>
      <c r="H19" s="17">
        <f t="shared" si="1"/>
        <v>2158.125</v>
      </c>
      <c r="I19" s="17">
        <f t="shared" si="1"/>
        <v>235</v>
      </c>
    </row>
    <row r="20" spans="1:9" s="19" customFormat="1" ht="49.5" x14ac:dyDescent="0.2">
      <c r="A20" s="32"/>
      <c r="B20" s="33"/>
      <c r="C20" s="34"/>
      <c r="D20" s="18" t="s">
        <v>11</v>
      </c>
      <c r="E20" s="16">
        <f t="shared" si="0"/>
        <v>4335.2</v>
      </c>
      <c r="F20" s="17">
        <f>F10+F15</f>
        <v>1142.5999999999999</v>
      </c>
      <c r="G20" s="17">
        <f t="shared" ref="G20:I20" si="2">G10+G15</f>
        <v>1654.1</v>
      </c>
      <c r="H20" s="17">
        <f t="shared" si="2"/>
        <v>1538.5</v>
      </c>
      <c r="I20" s="17">
        <f t="shared" si="2"/>
        <v>0</v>
      </c>
    </row>
    <row r="21" spans="1:9" s="19" customFormat="1" x14ac:dyDescent="0.2">
      <c r="A21" s="32"/>
      <c r="B21" s="33"/>
      <c r="C21" s="34"/>
      <c r="D21" s="18" t="s">
        <v>12</v>
      </c>
      <c r="E21" s="16">
        <f t="shared" si="0"/>
        <v>640.1</v>
      </c>
      <c r="F21" s="17">
        <f>F16+F11</f>
        <v>102.5</v>
      </c>
      <c r="G21" s="17">
        <f t="shared" ref="G21:I21" si="3">G16+G11</f>
        <v>268.8</v>
      </c>
      <c r="H21" s="17">
        <f t="shared" si="3"/>
        <v>268.8</v>
      </c>
      <c r="I21" s="17">
        <f t="shared" si="3"/>
        <v>0</v>
      </c>
    </row>
    <row r="22" spans="1:9" s="19" customFormat="1" ht="49.5" x14ac:dyDescent="0.2">
      <c r="A22" s="32"/>
      <c r="B22" s="33"/>
      <c r="C22" s="34"/>
      <c r="D22" s="18" t="s">
        <v>22</v>
      </c>
      <c r="E22" s="16">
        <f t="shared" si="0"/>
        <v>1669.6000000000001</v>
      </c>
      <c r="F22" s="17">
        <f t="shared" ref="F22:I22" si="4">F12+F17</f>
        <v>710.05</v>
      </c>
      <c r="G22" s="17">
        <f t="shared" si="4"/>
        <v>373.72500000000002</v>
      </c>
      <c r="H22" s="17">
        <f t="shared" si="4"/>
        <v>350.82499999999999</v>
      </c>
      <c r="I22" s="17">
        <f t="shared" si="4"/>
        <v>235</v>
      </c>
    </row>
    <row r="23" spans="1:9" s="19" customFormat="1" ht="33" x14ac:dyDescent="0.2">
      <c r="A23" s="35"/>
      <c r="B23" s="36"/>
      <c r="C23" s="37"/>
      <c r="D23" s="18" t="s">
        <v>14</v>
      </c>
      <c r="E23" s="16">
        <f t="shared" si="0"/>
        <v>0</v>
      </c>
      <c r="F23" s="17">
        <f t="shared" ref="F23:I23" si="5">F13+F18</f>
        <v>0</v>
      </c>
      <c r="G23" s="17">
        <f t="shared" si="5"/>
        <v>0</v>
      </c>
      <c r="H23" s="17">
        <f t="shared" si="5"/>
        <v>0</v>
      </c>
      <c r="I23" s="17">
        <f t="shared" si="5"/>
        <v>0</v>
      </c>
    </row>
    <row r="24" spans="1:9" ht="16.5" customHeight="1" x14ac:dyDescent="0.2">
      <c r="A24" s="20" t="s">
        <v>16</v>
      </c>
      <c r="B24" s="21"/>
      <c r="C24" s="22"/>
      <c r="D24" s="8"/>
      <c r="E24" s="14"/>
      <c r="F24" s="14"/>
      <c r="G24" s="14"/>
      <c r="H24" s="14"/>
      <c r="I24" s="14"/>
    </row>
    <row r="25" spans="1:9" ht="16.5" customHeight="1" x14ac:dyDescent="0.2">
      <c r="A25" s="23" t="s">
        <v>17</v>
      </c>
      <c r="B25" s="38"/>
      <c r="C25" s="24"/>
      <c r="D25" s="18" t="s">
        <v>0</v>
      </c>
      <c r="E25" s="17">
        <f t="shared" ref="E25:E29" si="6">SUM(F25:I25)</f>
        <v>0</v>
      </c>
      <c r="F25" s="17">
        <f>SUM(F26:F29)</f>
        <v>0</v>
      </c>
      <c r="G25" s="17">
        <f>SUM(G26:G29)</f>
        <v>0</v>
      </c>
      <c r="H25" s="17">
        <f>SUM(H26:H29)</f>
        <v>0</v>
      </c>
      <c r="I25" s="17">
        <f>SUM(I26:I29)</f>
        <v>0</v>
      </c>
    </row>
    <row r="26" spans="1:9" ht="49.5" x14ac:dyDescent="0.2">
      <c r="A26" s="25"/>
      <c r="B26" s="39"/>
      <c r="C26" s="26"/>
      <c r="D26" s="1" t="s">
        <v>11</v>
      </c>
      <c r="E26" s="14">
        <f t="shared" si="6"/>
        <v>0</v>
      </c>
      <c r="F26" s="14">
        <v>0</v>
      </c>
      <c r="G26" s="14">
        <v>0</v>
      </c>
      <c r="H26" s="14">
        <v>0</v>
      </c>
      <c r="I26" s="14">
        <v>0</v>
      </c>
    </row>
    <row r="27" spans="1:9" x14ac:dyDescent="0.2">
      <c r="A27" s="25"/>
      <c r="B27" s="39"/>
      <c r="C27" s="26"/>
      <c r="D27" s="1" t="s">
        <v>12</v>
      </c>
      <c r="E27" s="14">
        <f t="shared" si="6"/>
        <v>0</v>
      </c>
      <c r="F27" s="14">
        <v>0</v>
      </c>
      <c r="G27" s="14">
        <v>0</v>
      </c>
      <c r="H27" s="14">
        <v>0</v>
      </c>
      <c r="I27" s="14">
        <v>0</v>
      </c>
    </row>
    <row r="28" spans="1:9" ht="49.5" x14ac:dyDescent="0.2">
      <c r="A28" s="25"/>
      <c r="B28" s="39"/>
      <c r="C28" s="26"/>
      <c r="D28" s="1" t="s">
        <v>22</v>
      </c>
      <c r="E28" s="14">
        <f t="shared" si="6"/>
        <v>0</v>
      </c>
      <c r="F28" s="14">
        <v>0</v>
      </c>
      <c r="G28" s="14">
        <v>0</v>
      </c>
      <c r="H28" s="14">
        <v>0</v>
      </c>
      <c r="I28" s="14">
        <v>0</v>
      </c>
    </row>
    <row r="29" spans="1:9" x14ac:dyDescent="0.2">
      <c r="A29" s="27"/>
      <c r="B29" s="40"/>
      <c r="C29" s="28"/>
      <c r="D29" s="1" t="s">
        <v>14</v>
      </c>
      <c r="E29" s="14">
        <f t="shared" si="6"/>
        <v>0</v>
      </c>
      <c r="F29" s="14">
        <v>0</v>
      </c>
      <c r="G29" s="14">
        <v>0</v>
      </c>
      <c r="H29" s="14">
        <v>0</v>
      </c>
      <c r="I29" s="14">
        <v>0</v>
      </c>
    </row>
    <row r="30" spans="1:9" ht="16.5" customHeight="1" x14ac:dyDescent="0.2">
      <c r="A30" s="23" t="s">
        <v>18</v>
      </c>
      <c r="B30" s="38"/>
      <c r="C30" s="24"/>
      <c r="D30" s="18" t="s">
        <v>0</v>
      </c>
      <c r="E30" s="17">
        <f t="shared" ref="E30:E34" si="7">SUM(F30:I30)</f>
        <v>6644.9</v>
      </c>
      <c r="F30" s="17">
        <f>SUM(F31:F34)</f>
        <v>1955.1499999999999</v>
      </c>
      <c r="G30" s="17">
        <f>SUM(G31:G34)</f>
        <v>2296.625</v>
      </c>
      <c r="H30" s="17">
        <f>SUM(H31:H34)</f>
        <v>2158.125</v>
      </c>
      <c r="I30" s="17">
        <f>SUM(I31:I34)</f>
        <v>235</v>
      </c>
    </row>
    <row r="31" spans="1:9" ht="49.5" x14ac:dyDescent="0.2">
      <c r="A31" s="25"/>
      <c r="B31" s="39"/>
      <c r="C31" s="26"/>
      <c r="D31" s="1" t="s">
        <v>11</v>
      </c>
      <c r="E31" s="14">
        <f t="shared" si="7"/>
        <v>4335.2</v>
      </c>
      <c r="F31" s="14">
        <f>F20</f>
        <v>1142.5999999999999</v>
      </c>
      <c r="G31" s="14">
        <f t="shared" ref="G31:I31" si="8">G20</f>
        <v>1654.1</v>
      </c>
      <c r="H31" s="14">
        <f t="shared" si="8"/>
        <v>1538.5</v>
      </c>
      <c r="I31" s="14">
        <f t="shared" si="8"/>
        <v>0</v>
      </c>
    </row>
    <row r="32" spans="1:9" x14ac:dyDescent="0.2">
      <c r="A32" s="25"/>
      <c r="B32" s="39"/>
      <c r="C32" s="26"/>
      <c r="D32" s="1" t="s">
        <v>12</v>
      </c>
      <c r="E32" s="14">
        <f t="shared" si="7"/>
        <v>640.1</v>
      </c>
      <c r="F32" s="14">
        <f t="shared" ref="F32:I32" si="9">F21</f>
        <v>102.5</v>
      </c>
      <c r="G32" s="14">
        <f t="shared" si="9"/>
        <v>268.8</v>
      </c>
      <c r="H32" s="14">
        <f t="shared" si="9"/>
        <v>268.8</v>
      </c>
      <c r="I32" s="14">
        <f t="shared" si="9"/>
        <v>0</v>
      </c>
    </row>
    <row r="33" spans="1:9" ht="49.5" x14ac:dyDescent="0.2">
      <c r="A33" s="25"/>
      <c r="B33" s="39"/>
      <c r="C33" s="26"/>
      <c r="D33" s="1" t="s">
        <v>22</v>
      </c>
      <c r="E33" s="14">
        <f t="shared" si="7"/>
        <v>1669.6000000000001</v>
      </c>
      <c r="F33" s="14">
        <f t="shared" ref="F33:I33" si="10">F22</f>
        <v>710.05</v>
      </c>
      <c r="G33" s="14">
        <f t="shared" si="10"/>
        <v>373.72500000000002</v>
      </c>
      <c r="H33" s="14">
        <f t="shared" si="10"/>
        <v>350.82499999999999</v>
      </c>
      <c r="I33" s="14">
        <f t="shared" si="10"/>
        <v>235</v>
      </c>
    </row>
    <row r="34" spans="1:9" x14ac:dyDescent="0.2">
      <c r="A34" s="27"/>
      <c r="B34" s="40"/>
      <c r="C34" s="28"/>
      <c r="D34" s="1" t="s">
        <v>14</v>
      </c>
      <c r="E34" s="14">
        <f t="shared" si="7"/>
        <v>0</v>
      </c>
      <c r="F34" s="14">
        <f t="shared" ref="F34:I34" si="11">F23</f>
        <v>0</v>
      </c>
      <c r="G34" s="14">
        <f t="shared" si="11"/>
        <v>0</v>
      </c>
      <c r="H34" s="14">
        <f t="shared" si="11"/>
        <v>0</v>
      </c>
      <c r="I34" s="14">
        <f t="shared" si="11"/>
        <v>0</v>
      </c>
    </row>
    <row r="35" spans="1:9" ht="16.5" customHeight="1" x14ac:dyDescent="0.2">
      <c r="A35" s="20" t="s">
        <v>16</v>
      </c>
      <c r="B35" s="21"/>
      <c r="C35" s="22"/>
      <c r="D35" s="8"/>
      <c r="E35" s="14"/>
      <c r="F35" s="14"/>
      <c r="G35" s="14"/>
      <c r="H35" s="14"/>
      <c r="I35" s="14"/>
    </row>
    <row r="36" spans="1:9" ht="16.5" customHeight="1" x14ac:dyDescent="0.2">
      <c r="A36" s="23" t="s">
        <v>24</v>
      </c>
      <c r="B36" s="38"/>
      <c r="C36" s="24"/>
      <c r="D36" s="18" t="s">
        <v>0</v>
      </c>
      <c r="E36" s="17">
        <f t="shared" ref="E36:E40" si="12">SUM(F36:I36)</f>
        <v>6340.9</v>
      </c>
      <c r="F36" s="17">
        <f>SUM(F37:F40)</f>
        <v>1888.1499999999999</v>
      </c>
      <c r="G36" s="17">
        <f>SUM(G37:G40)</f>
        <v>2223.625</v>
      </c>
      <c r="H36" s="17">
        <f>SUM(H37:H40)</f>
        <v>2079.125</v>
      </c>
      <c r="I36" s="17">
        <f>SUM(I37:I40)</f>
        <v>150</v>
      </c>
    </row>
    <row r="37" spans="1:9" ht="49.5" x14ac:dyDescent="0.2">
      <c r="A37" s="25"/>
      <c r="B37" s="39"/>
      <c r="C37" s="26"/>
      <c r="D37" s="1" t="s">
        <v>11</v>
      </c>
      <c r="E37" s="14">
        <f t="shared" si="12"/>
        <v>4335.2</v>
      </c>
      <c r="F37" s="14">
        <f>F10</f>
        <v>1142.5999999999999</v>
      </c>
      <c r="G37" s="14">
        <f t="shared" ref="G37:I37" si="13">G10</f>
        <v>1654.1</v>
      </c>
      <c r="H37" s="14">
        <f t="shared" si="13"/>
        <v>1538.5</v>
      </c>
      <c r="I37" s="14">
        <f t="shared" si="13"/>
        <v>0</v>
      </c>
    </row>
    <row r="38" spans="1:9" x14ac:dyDescent="0.2">
      <c r="A38" s="25"/>
      <c r="B38" s="39"/>
      <c r="C38" s="26"/>
      <c r="D38" s="1" t="s">
        <v>12</v>
      </c>
      <c r="E38" s="14">
        <f t="shared" si="12"/>
        <v>640.1</v>
      </c>
      <c r="F38" s="14">
        <f>F11</f>
        <v>102.5</v>
      </c>
      <c r="G38" s="14">
        <f t="shared" ref="G38:I38" si="14">G11</f>
        <v>268.8</v>
      </c>
      <c r="H38" s="14">
        <f t="shared" si="14"/>
        <v>268.8</v>
      </c>
      <c r="I38" s="14">
        <f t="shared" si="14"/>
        <v>0</v>
      </c>
    </row>
    <row r="39" spans="1:9" ht="49.5" x14ac:dyDescent="0.2">
      <c r="A39" s="25"/>
      <c r="B39" s="39"/>
      <c r="C39" s="26"/>
      <c r="D39" s="1" t="s">
        <v>22</v>
      </c>
      <c r="E39" s="14">
        <f t="shared" si="12"/>
        <v>1365.6</v>
      </c>
      <c r="F39" s="14">
        <f>F12</f>
        <v>643.04999999999995</v>
      </c>
      <c r="G39" s="14">
        <f t="shared" ref="G39:I39" si="15">G12</f>
        <v>300.72500000000002</v>
      </c>
      <c r="H39" s="14">
        <f t="shared" si="15"/>
        <v>271.82499999999999</v>
      </c>
      <c r="I39" s="14">
        <f t="shared" si="15"/>
        <v>150</v>
      </c>
    </row>
    <row r="40" spans="1:9" x14ac:dyDescent="0.2">
      <c r="A40" s="27"/>
      <c r="B40" s="40"/>
      <c r="C40" s="28"/>
      <c r="D40" s="1" t="s">
        <v>14</v>
      </c>
      <c r="E40" s="14">
        <f t="shared" si="12"/>
        <v>0</v>
      </c>
      <c r="F40" s="14">
        <f t="shared" ref="F40:I40" si="16">F13</f>
        <v>0</v>
      </c>
      <c r="G40" s="14">
        <f t="shared" si="16"/>
        <v>0</v>
      </c>
      <c r="H40" s="14">
        <f t="shared" si="16"/>
        <v>0</v>
      </c>
      <c r="I40" s="14">
        <f t="shared" si="16"/>
        <v>0</v>
      </c>
    </row>
    <row r="41" spans="1:9" ht="16.5" customHeight="1" x14ac:dyDescent="0.2">
      <c r="A41" s="23" t="s">
        <v>23</v>
      </c>
      <c r="B41" s="38"/>
      <c r="C41" s="24"/>
      <c r="D41" s="18" t="s">
        <v>0</v>
      </c>
      <c r="E41" s="17">
        <f>SUM(E42:E45)</f>
        <v>304</v>
      </c>
      <c r="F41" s="17">
        <f>SUM(F42:F45)</f>
        <v>67</v>
      </c>
      <c r="G41" s="17">
        <f>SUM(G42:G45)</f>
        <v>73</v>
      </c>
      <c r="H41" s="17">
        <f>SUM(H42:H45)</f>
        <v>79</v>
      </c>
      <c r="I41" s="17">
        <f>SUM(I42:I45)</f>
        <v>85</v>
      </c>
    </row>
    <row r="42" spans="1:9" ht="49.5" x14ac:dyDescent="0.2">
      <c r="A42" s="25"/>
      <c r="B42" s="39"/>
      <c r="C42" s="26"/>
      <c r="D42" s="1" t="s">
        <v>11</v>
      </c>
      <c r="E42" s="14">
        <f>SUM(F42:I42)</f>
        <v>0</v>
      </c>
      <c r="F42" s="14">
        <f>F15</f>
        <v>0</v>
      </c>
      <c r="G42" s="14">
        <f t="shared" ref="G42:I42" si="17">G15</f>
        <v>0</v>
      </c>
      <c r="H42" s="14">
        <f t="shared" si="17"/>
        <v>0</v>
      </c>
      <c r="I42" s="14">
        <f t="shared" si="17"/>
        <v>0</v>
      </c>
    </row>
    <row r="43" spans="1:9" x14ac:dyDescent="0.2">
      <c r="A43" s="25"/>
      <c r="B43" s="39"/>
      <c r="C43" s="26"/>
      <c r="D43" s="1" t="s">
        <v>12</v>
      </c>
      <c r="E43" s="14">
        <f>SUM(F43:I43)</f>
        <v>0</v>
      </c>
      <c r="F43" s="14">
        <f>F16</f>
        <v>0</v>
      </c>
      <c r="G43" s="14">
        <f t="shared" ref="G43:I43" si="18">G16</f>
        <v>0</v>
      </c>
      <c r="H43" s="14">
        <f t="shared" si="18"/>
        <v>0</v>
      </c>
      <c r="I43" s="14">
        <f t="shared" si="18"/>
        <v>0</v>
      </c>
    </row>
    <row r="44" spans="1:9" ht="49.5" x14ac:dyDescent="0.2">
      <c r="A44" s="25"/>
      <c r="B44" s="39"/>
      <c r="C44" s="26"/>
      <c r="D44" s="1" t="s">
        <v>13</v>
      </c>
      <c r="E44" s="14">
        <f>SUM(F44:I44)</f>
        <v>304</v>
      </c>
      <c r="F44" s="14">
        <f t="shared" ref="F44:I44" si="19">F17</f>
        <v>67</v>
      </c>
      <c r="G44" s="14">
        <f t="shared" si="19"/>
        <v>73</v>
      </c>
      <c r="H44" s="14">
        <f t="shared" si="19"/>
        <v>79</v>
      </c>
      <c r="I44" s="14">
        <f t="shared" si="19"/>
        <v>85</v>
      </c>
    </row>
    <row r="45" spans="1:9" x14ac:dyDescent="0.2">
      <c r="A45" s="27"/>
      <c r="B45" s="40"/>
      <c r="C45" s="28"/>
      <c r="D45" s="1" t="s">
        <v>14</v>
      </c>
      <c r="E45" s="14">
        <f>SUM(F45:I45)</f>
        <v>0</v>
      </c>
      <c r="F45" s="14">
        <f t="shared" ref="F45:I45" si="20">F18</f>
        <v>0</v>
      </c>
      <c r="G45" s="14">
        <f t="shared" si="20"/>
        <v>0</v>
      </c>
      <c r="H45" s="14">
        <f t="shared" si="20"/>
        <v>0</v>
      </c>
      <c r="I45" s="14">
        <f t="shared" si="20"/>
        <v>0</v>
      </c>
    </row>
  </sheetData>
  <mergeCells count="18">
    <mergeCell ref="H2:I2"/>
    <mergeCell ref="C9:C13"/>
    <mergeCell ref="E6:I6"/>
    <mergeCell ref="A6:A7"/>
    <mergeCell ref="B6:B7"/>
    <mergeCell ref="C6:C7"/>
    <mergeCell ref="D6:D7"/>
    <mergeCell ref="A4:I4"/>
    <mergeCell ref="A9:A18"/>
    <mergeCell ref="B9:B18"/>
    <mergeCell ref="A19:C23"/>
    <mergeCell ref="A24:C24"/>
    <mergeCell ref="A25:C29"/>
    <mergeCell ref="A30:C34"/>
    <mergeCell ref="C14:C18"/>
    <mergeCell ref="A35:C35"/>
    <mergeCell ref="A36:C40"/>
    <mergeCell ref="A41:C45"/>
  </mergeCells>
  <pageMargins left="1.1811023622047245" right="0.39370078740157483" top="0.47244094488188981" bottom="0.47244094488188981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СафинаТА</cp:lastModifiedBy>
  <cp:lastPrinted>2017-03-23T06:56:49Z</cp:lastPrinted>
  <dcterms:created xsi:type="dcterms:W3CDTF">1996-10-08T23:32:33Z</dcterms:created>
  <dcterms:modified xsi:type="dcterms:W3CDTF">2017-03-23T06:57:00Z</dcterms:modified>
</cp:coreProperties>
</file>