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03 Профилактика правонарушений\МП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52511"/>
</workbook>
</file>

<file path=xl/calcChain.xml><?xml version="1.0" encoding="utf-8"?>
<calcChain xmlns="http://schemas.openxmlformats.org/spreadsheetml/2006/main">
  <c r="G54" i="4" l="1"/>
  <c r="H54" i="4"/>
  <c r="I54" i="4"/>
  <c r="E54" i="4" s="1"/>
  <c r="J54" i="4"/>
  <c r="K54" i="4"/>
  <c r="L54" i="4"/>
  <c r="M54" i="4"/>
  <c r="M53" i="4" s="1"/>
  <c r="N54" i="4"/>
  <c r="O54" i="4"/>
  <c r="P54" i="4"/>
  <c r="Q54" i="4"/>
  <c r="Q53" i="4" s="1"/>
  <c r="G55" i="4"/>
  <c r="H55" i="4"/>
  <c r="I55" i="4"/>
  <c r="J55" i="4"/>
  <c r="J53" i="4" s="1"/>
  <c r="K55" i="4"/>
  <c r="L55" i="4"/>
  <c r="M55" i="4"/>
  <c r="N55" i="4"/>
  <c r="O55" i="4"/>
  <c r="P55" i="4"/>
  <c r="Q55" i="4"/>
  <c r="G56" i="4"/>
  <c r="G53" i="4" s="1"/>
  <c r="H56" i="4"/>
  <c r="I56" i="4"/>
  <c r="J56" i="4"/>
  <c r="K56" i="4"/>
  <c r="K53" i="4" s="1"/>
  <c r="L56" i="4"/>
  <c r="M56" i="4"/>
  <c r="N56" i="4"/>
  <c r="O56" i="4"/>
  <c r="O53" i="4" s="1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I47" i="4" s="1"/>
  <c r="J48" i="4"/>
  <c r="K48" i="4"/>
  <c r="L48" i="4"/>
  <c r="M48" i="4"/>
  <c r="N48" i="4"/>
  <c r="O48" i="4"/>
  <c r="P48" i="4"/>
  <c r="Q48" i="4"/>
  <c r="Q47" i="4" s="1"/>
  <c r="G49" i="4"/>
  <c r="H49" i="4"/>
  <c r="I49" i="4"/>
  <c r="J49" i="4"/>
  <c r="J47" i="4" s="1"/>
  <c r="K49" i="4"/>
  <c r="L49" i="4"/>
  <c r="M49" i="4"/>
  <c r="N49" i="4"/>
  <c r="N47" i="4" s="1"/>
  <c r="O49" i="4"/>
  <c r="O47" i="4" s="1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E51" i="4" s="1"/>
  <c r="I51" i="4"/>
  <c r="J51" i="4"/>
  <c r="K51" i="4"/>
  <c r="L51" i="4"/>
  <c r="L47" i="4" s="1"/>
  <c r="M51" i="4"/>
  <c r="N51" i="4"/>
  <c r="O51" i="4"/>
  <c r="P51" i="4"/>
  <c r="P47" i="4" s="1"/>
  <c r="Q51" i="4"/>
  <c r="G52" i="4"/>
  <c r="H52" i="4"/>
  <c r="I52" i="4"/>
  <c r="E52" i="4" s="1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H53" i="4"/>
  <c r="L53" i="4"/>
  <c r="P53" i="4"/>
  <c r="F53" i="4"/>
  <c r="G47" i="4"/>
  <c r="K47" i="4"/>
  <c r="F47" i="4"/>
  <c r="E50" i="4"/>
  <c r="F40" i="4"/>
  <c r="F42" i="4"/>
  <c r="E45" i="4"/>
  <c r="E44" i="4"/>
  <c r="E43" i="4"/>
  <c r="E41" i="4"/>
  <c r="E39" i="4"/>
  <c r="E38" i="4"/>
  <c r="E37" i="4"/>
  <c r="E36" i="4"/>
  <c r="E35" i="4"/>
  <c r="E34" i="4"/>
  <c r="E28" i="4"/>
  <c r="F27" i="4"/>
  <c r="F29" i="4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F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M47" i="4" l="1"/>
  <c r="E9" i="4"/>
  <c r="N53" i="4"/>
  <c r="I53" i="4"/>
  <c r="E53" i="4" s="1"/>
  <c r="E47" i="4"/>
  <c r="E49" i="4"/>
  <c r="H47" i="4"/>
  <c r="E48" i="4"/>
  <c r="E21" i="4"/>
  <c r="E15" i="4"/>
  <c r="E27" i="4" l="1"/>
  <c r="O45" i="4"/>
  <c r="N45" i="4"/>
  <c r="Q44" i="4"/>
  <c r="M44" i="4"/>
  <c r="Q43" i="4"/>
  <c r="P43" i="4"/>
  <c r="O43" i="4"/>
  <c r="N43" i="4"/>
  <c r="M43" i="4"/>
  <c r="L43" i="4"/>
  <c r="Q32" i="4"/>
  <c r="Q45" i="4" s="1"/>
  <c r="Q31" i="4"/>
  <c r="Q29" i="4"/>
  <c r="P32" i="4"/>
  <c r="P45" i="4" s="1"/>
  <c r="P31" i="4"/>
  <c r="P44" i="4" s="1"/>
  <c r="P29" i="4"/>
  <c r="P27" i="4" s="1"/>
  <c r="O32" i="4"/>
  <c r="O31" i="4"/>
  <c r="O44" i="4" s="1"/>
  <c r="O29" i="4"/>
  <c r="N32" i="4"/>
  <c r="N31" i="4"/>
  <c r="N44" i="4" s="1"/>
  <c r="N29" i="4"/>
  <c r="M32" i="4"/>
  <c r="M45" i="4" s="1"/>
  <c r="M31" i="4"/>
  <c r="M29" i="4"/>
  <c r="M27" i="4" s="1"/>
  <c r="L32" i="4"/>
  <c r="L45" i="4" s="1"/>
  <c r="L31" i="4"/>
  <c r="L44" i="4" s="1"/>
  <c r="L29" i="4"/>
  <c r="K29" i="4"/>
  <c r="K27" i="4" s="1"/>
  <c r="M42" i="4" l="1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K40" i="4" s="1"/>
  <c r="J34" i="4"/>
  <c r="J32" i="4"/>
  <c r="J45" i="4" s="1"/>
  <c r="J31" i="4"/>
  <c r="J44" i="4" s="1"/>
  <c r="J30" i="4"/>
  <c r="J43" i="4" s="1"/>
  <c r="J29" i="4"/>
  <c r="J27" i="4" s="1"/>
  <c r="G34" i="4"/>
  <c r="G32" i="4"/>
  <c r="G45" i="4" s="1"/>
  <c r="G31" i="4"/>
  <c r="G44" i="4" s="1"/>
  <c r="G30" i="4"/>
  <c r="G43" i="4" s="1"/>
  <c r="G29" i="4"/>
  <c r="G27" i="4" s="1"/>
  <c r="F34" i="4"/>
  <c r="F32" i="4"/>
  <c r="F45" i="4" s="1"/>
  <c r="F31" i="4"/>
  <c r="F44" i="4" s="1"/>
  <c r="F30" i="4"/>
  <c r="F43" i="4" l="1"/>
  <c r="G42" i="4"/>
  <c r="K43" i="4"/>
  <c r="J42" i="4"/>
  <c r="J40" i="4" s="1"/>
  <c r="G40" i="4" l="1"/>
  <c r="E29" i="4"/>
  <c r="I29" i="4"/>
  <c r="I27" i="4" s="1"/>
  <c r="I31" i="4"/>
  <c r="I32" i="4"/>
  <c r="H30" i="4"/>
  <c r="H29" i="4"/>
  <c r="H42" i="4" s="1"/>
  <c r="H40" i="4" s="1"/>
  <c r="H31" i="4"/>
  <c r="H32" i="4"/>
  <c r="H27" i="4" l="1"/>
  <c r="E31" i="4"/>
  <c r="I30" i="4" l="1"/>
  <c r="H44" i="4" l="1"/>
  <c r="I44" i="4"/>
  <c r="I42" i="4" l="1"/>
  <c r="I43" i="4"/>
  <c r="I45" i="4"/>
  <c r="I40" i="4" l="1"/>
  <c r="E40" i="4" s="1"/>
  <c r="E42" i="4"/>
  <c r="H43" i="4"/>
  <c r="H45" i="4" l="1"/>
  <c r="E55" i="4"/>
  <c r="E56" i="4" l="1"/>
  <c r="E57" i="4"/>
  <c r="E58" i="4"/>
  <c r="I34" i="4"/>
  <c r="H34" i="4"/>
  <c r="E32" i="4" l="1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<sst xmlns="http://schemas.openxmlformats.org/spreadsheetml/2006/main" count="92" uniqueCount="49">
  <si>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</si>
  <si>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</si>
  <si>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</si>
  <si>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</si>
  <si>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</si>
  <si>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</si>
  <si>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</si>
  <si>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</si>
  <si>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</si>
  <si>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</si>
  <si>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</si>
  <si>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</si>
  <si>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</si>
  <si>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</si>
  <si>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</si>
  <si>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</si>
  <si>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</si>
  <si>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</si>
  <si>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</si>
  <si>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</si>
  <si>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</si>
  <si>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</si>
  <si>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</si>
  <si>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</si>
  <si>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</si>
  <si>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</si>
  <si>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</si>
  <si>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</si>
  <si>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</si>
  <si>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</si>
  <si>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</si>
  <si>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</si>
  <si>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</si>
  <si>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</si>
  <si>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</si>
  <si>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</si>
  <si>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</si>
  <si>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</si>
  <si>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</si>
  <si>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</si>
  <si>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</si>
  <si>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</si>
  <si>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</si>
  <si>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</si>
  <si>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</si>
  <si>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</t>
    </r>
    <r>
      <rPr>
        <sz val="13"/>
        <rFont val="Arial"/>
        <family val="2"/>
        <charset val="204"/>
      </rPr>
      <t>(№1-5,7)</t>
    </r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</si>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</sst>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\ _₽_-;_-* &quot;-&quot;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7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5" fillId="2" borderId="2" xfId="0" applyNumberFormat="1" applyFont="1" applyFill="1" applyBorder="1" applyAlignment="1" applyProtection="1">
      <alignment horizontal="left" vertical="top" wrapText="1"/>
    </xf>
    <xf numFmtId="49" fontId="5" fillId="2" borderId="11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horizontal="left" vertical="top" wrapText="1"/>
    </xf>
    <xf numFmtId="49" fontId="5" fillId="2" borderId="6" xfId="0" applyNumberFormat="1" applyFont="1" applyFill="1" applyBorder="1" applyAlignment="1" applyProtection="1">
      <alignment horizontal="left" vertical="top" wrapText="1"/>
    </xf>
    <xf numFmtId="49" fontId="5" fillId="2" borderId="12" xfId="0" applyNumberFormat="1" applyFont="1" applyFill="1" applyBorder="1" applyAlignment="1" applyProtection="1">
      <alignment horizontal="left" vertical="top" wrapText="1"/>
    </xf>
    <xf numFmtId="49" fontId="5" fillId="2" borderId="7" xfId="0" applyNumberFormat="1" applyFont="1" applyFill="1" applyBorder="1" applyAlignment="1" applyProtection="1">
      <alignment horizontal="left" vertical="top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2" fillId="2" borderId="11" xfId="0" applyNumberFormat="1" applyFont="1" applyFill="1" applyBorder="1" applyAlignment="1" applyProtection="1">
      <alignment horizontal="left" vertical="top" wrapText="1"/>
    </xf>
    <xf numFmtId="49" fontId="2" fillId="2" borderId="3" xfId="0" applyNumberFormat="1" applyFont="1" applyFill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top" wrapText="1"/>
    </xf>
    <xf numFmtId="49" fontId="2" fillId="2" borderId="5" xfId="0" applyNumberFormat="1" applyFont="1" applyFill="1" applyBorder="1" applyAlignment="1" applyProtection="1">
      <alignment horizontal="left" vertical="top" wrapText="1"/>
    </xf>
    <xf numFmtId="49" fontId="2" fillId="2" borderId="6" xfId="0" applyNumberFormat="1" applyFont="1" applyFill="1" applyBorder="1" applyAlignment="1" applyProtection="1">
      <alignment horizontal="left" vertical="top" wrapText="1"/>
    </xf>
    <xf numFmtId="49" fontId="2" fillId="2" borderId="12" xfId="0" applyNumberFormat="1" applyFont="1" applyFill="1" applyBorder="1" applyAlignment="1" applyProtection="1">
      <alignment horizontal="left" vertical="top" wrapText="1"/>
    </xf>
    <xf numFmtId="49" fontId="2" fillId="2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Alignment="1" applyProtection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8"/>
  <sheetViews>
    <sheetView tabSelected="1" view="pageBreakPreview" topLeftCell="A3" zoomScale="70" zoomScaleNormal="70" zoomScaleSheetLayoutView="70" workbookViewId="0">
      <pane xSplit="5" ySplit="6" topLeftCell="F30" activePane="bottomRight" state="frozen"/>
      <selection activeCell="A3" sqref="A3"/>
      <selection pane="topRight" activeCell="F3" sqref="F3"/>
      <selection pane="bottomLeft" activeCell="A9" sqref="A9"/>
      <selection pane="bottomRight" activeCell="F49" sqref="F49:F51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26.28515625" style="6" customWidth="1"/>
    <col min="6" max="9" width="23.85546875" style="6" bestFit="1" customWidth="1"/>
    <col min="10" max="10" width="24.140625" style="3" customWidth="1"/>
    <col min="11" max="11" width="27.140625" style="3" customWidth="1"/>
    <col min="12" max="12" width="24.7109375" style="3" customWidth="1"/>
    <col min="13" max="13" width="24.85546875" style="3" customWidth="1"/>
    <col min="14" max="14" width="23.5703125" style="3" customWidth="1"/>
    <col min="15" max="15" width="21.5703125" style="3" customWidth="1"/>
    <col min="16" max="16" width="24.85546875" style="3" customWidth="1"/>
    <col min="17" max="17" width="23" style="3" customWidth="1"/>
    <col min="18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49" t="s">
        <v>8</v>
      </c>
      <c r="Q2" s="49"/>
    </row>
    <row r="3" spans="1:24" ht="18.75" x14ac:dyDescent="0.2">
      <c r="B3" s="2"/>
      <c r="C3" s="2"/>
      <c r="D3" s="2"/>
      <c r="E3" s="2"/>
      <c r="F3" s="2"/>
      <c r="G3" s="2"/>
      <c r="H3" s="66" t="s">
        <v>44</v>
      </c>
      <c r="I3" s="66"/>
      <c r="J3" s="66"/>
      <c r="K3" s="66"/>
      <c r="L3" s="66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2"/>
      <c r="F5" s="2"/>
      <c r="G5" s="2"/>
      <c r="H5" s="2"/>
      <c r="I5" s="2"/>
    </row>
    <row r="6" spans="1:24" ht="34.5" customHeight="1" x14ac:dyDescent="0.2">
      <c r="A6" s="35" t="s">
        <v>2</v>
      </c>
      <c r="B6" s="35" t="s">
        <v>3</v>
      </c>
      <c r="C6" s="35" t="s">
        <v>17</v>
      </c>
      <c r="D6" s="35" t="s">
        <v>4</v>
      </c>
      <c r="E6" s="35" t="s">
        <v>5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2"/>
      <c r="S6" s="2"/>
      <c r="T6" s="2"/>
      <c r="U6" s="2"/>
      <c r="V6" s="2"/>
      <c r="W6" s="2"/>
      <c r="X6" s="2"/>
    </row>
    <row r="7" spans="1:24" x14ac:dyDescent="0.2">
      <c r="A7" s="35"/>
      <c r="B7" s="35"/>
      <c r="C7" s="35"/>
      <c r="D7" s="35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36" t="s">
        <v>22</v>
      </c>
      <c r="B9" s="37" t="s">
        <v>45</v>
      </c>
      <c r="C9" s="32" t="s">
        <v>48</v>
      </c>
      <c r="D9" s="23" t="s">
        <v>0</v>
      </c>
      <c r="E9" s="24">
        <f>SUM(F9:Q9)</f>
        <v>14833.103440000001</v>
      </c>
      <c r="F9" s="24">
        <f>SUM(F10:F14)</f>
        <v>2741.0344800000003</v>
      </c>
      <c r="G9" s="24">
        <f t="shared" ref="G9:Q9" si="0">SUM(G10:G14)</f>
        <v>1141.03448</v>
      </c>
      <c r="H9" s="24">
        <f t="shared" si="0"/>
        <v>1141.03448</v>
      </c>
      <c r="I9" s="24">
        <f t="shared" si="0"/>
        <v>1090</v>
      </c>
      <c r="J9" s="24">
        <f t="shared" si="0"/>
        <v>1090</v>
      </c>
      <c r="K9" s="24">
        <f t="shared" si="0"/>
        <v>1090</v>
      </c>
      <c r="L9" s="24">
        <f t="shared" si="0"/>
        <v>1090</v>
      </c>
      <c r="M9" s="24">
        <f t="shared" si="0"/>
        <v>1090</v>
      </c>
      <c r="N9" s="24">
        <f t="shared" si="0"/>
        <v>1090</v>
      </c>
      <c r="O9" s="24">
        <f t="shared" si="0"/>
        <v>1090</v>
      </c>
      <c r="P9" s="24">
        <f t="shared" si="0"/>
        <v>1090</v>
      </c>
      <c r="Q9" s="24">
        <f t="shared" si="0"/>
        <v>1090</v>
      </c>
    </row>
    <row r="10" spans="1:24" s="25" customFormat="1" ht="39.75" customHeight="1" x14ac:dyDescent="0.2">
      <c r="A10" s="36"/>
      <c r="B10" s="38"/>
      <c r="C10" s="33"/>
      <c r="D10" s="26" t="s">
        <v>47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49.5" x14ac:dyDescent="0.2">
      <c r="A11" s="36"/>
      <c r="B11" s="38"/>
      <c r="C11" s="33"/>
      <c r="D11" s="26" t="s">
        <v>9</v>
      </c>
      <c r="E11" s="27">
        <f>SUM(F11:Q11)</f>
        <v>153.10344000000001</v>
      </c>
      <c r="F11" s="27">
        <v>51.034480000000002</v>
      </c>
      <c r="G11" s="27">
        <v>51.034480000000002</v>
      </c>
      <c r="H11" s="27">
        <v>51.034480000000002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</row>
    <row r="12" spans="1:24" s="25" customFormat="1" x14ac:dyDescent="0.2">
      <c r="A12" s="36"/>
      <c r="B12" s="38"/>
      <c r="C12" s="33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49.5" x14ac:dyDescent="0.2">
      <c r="A13" s="36"/>
      <c r="B13" s="38"/>
      <c r="C13" s="33"/>
      <c r="D13" s="26" t="s">
        <v>18</v>
      </c>
      <c r="E13" s="27">
        <f t="shared" si="1"/>
        <v>12212.5</v>
      </c>
      <c r="F13" s="27">
        <v>772.5</v>
      </c>
      <c r="G13" s="27">
        <v>1040</v>
      </c>
      <c r="H13" s="27">
        <v>1040</v>
      </c>
      <c r="I13" s="27">
        <v>1040</v>
      </c>
      <c r="J13" s="27">
        <v>1040</v>
      </c>
      <c r="K13" s="27">
        <v>1040</v>
      </c>
      <c r="L13" s="27">
        <v>1040</v>
      </c>
      <c r="M13" s="27">
        <v>1040</v>
      </c>
      <c r="N13" s="27">
        <v>1040</v>
      </c>
      <c r="O13" s="27">
        <v>1040</v>
      </c>
      <c r="P13" s="27">
        <v>1040</v>
      </c>
      <c r="Q13" s="27">
        <v>1040</v>
      </c>
    </row>
    <row r="14" spans="1:24" s="25" customFormat="1" x14ac:dyDescent="0.2">
      <c r="A14" s="36"/>
      <c r="B14" s="38"/>
      <c r="C14" s="34"/>
      <c r="D14" s="26" t="s">
        <v>12</v>
      </c>
      <c r="E14" s="27">
        <f t="shared" si="1"/>
        <v>2467.5</v>
      </c>
      <c r="F14" s="27">
        <v>1917.5</v>
      </c>
      <c r="G14" s="27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ht="16.5" customHeight="1" x14ac:dyDescent="0.2">
      <c r="A15" s="36"/>
      <c r="B15" s="38"/>
      <c r="C15" s="32" t="s">
        <v>19</v>
      </c>
      <c r="D15" s="23" t="s">
        <v>0</v>
      </c>
      <c r="E15" s="24">
        <f>SUM(F15,G15,H15,I15,J15,K15,L15,M15,N15,O15,P15,Q15)</f>
        <v>868.47647000000006</v>
      </c>
      <c r="F15" s="24">
        <f>SUM(F16:F20)</f>
        <v>60.35</v>
      </c>
      <c r="G15" s="24">
        <f t="shared" ref="G15:Q15" si="2">SUM(G16:G20)</f>
        <v>63.366999999999997</v>
      </c>
      <c r="H15" s="24">
        <f t="shared" si="2"/>
        <v>66.534999999999997</v>
      </c>
      <c r="I15" s="24">
        <f t="shared" si="2"/>
        <v>69.703329999999994</v>
      </c>
      <c r="J15" s="24">
        <f t="shared" si="2"/>
        <v>73.022540000000006</v>
      </c>
      <c r="K15" s="24">
        <f t="shared" si="2"/>
        <v>76.499799999999993</v>
      </c>
      <c r="L15" s="24">
        <f t="shared" si="2"/>
        <v>76.499799999999993</v>
      </c>
      <c r="M15" s="24">
        <f t="shared" si="2"/>
        <v>76.499799999999993</v>
      </c>
      <c r="N15" s="24">
        <f t="shared" si="2"/>
        <v>76.499799999999993</v>
      </c>
      <c r="O15" s="24">
        <f t="shared" si="2"/>
        <v>76.499799999999993</v>
      </c>
      <c r="P15" s="24">
        <f t="shared" si="2"/>
        <v>76.499799999999993</v>
      </c>
      <c r="Q15" s="24">
        <f t="shared" si="2"/>
        <v>76.499799999999993</v>
      </c>
    </row>
    <row r="16" spans="1:24" s="25" customFormat="1" ht="42.75" customHeight="1" x14ac:dyDescent="0.2">
      <c r="A16" s="36"/>
      <c r="B16" s="38"/>
      <c r="C16" s="33"/>
      <c r="D16" s="26" t="s">
        <v>47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49.5" x14ac:dyDescent="0.2">
      <c r="A17" s="36"/>
      <c r="B17" s="38"/>
      <c r="C17" s="33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36"/>
      <c r="B18" s="38"/>
      <c r="C18" s="33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49.5" x14ac:dyDescent="0.2">
      <c r="A19" s="36"/>
      <c r="B19" s="38"/>
      <c r="C19" s="33"/>
      <c r="D19" s="26" t="s">
        <v>18</v>
      </c>
      <c r="E19" s="27">
        <f t="shared" si="3"/>
        <v>868.47647000000006</v>
      </c>
      <c r="F19" s="27">
        <v>60.35</v>
      </c>
      <c r="G19" s="27">
        <v>63.366999999999997</v>
      </c>
      <c r="H19" s="27">
        <v>66.534999999999997</v>
      </c>
      <c r="I19" s="27">
        <v>69.703329999999994</v>
      </c>
      <c r="J19" s="27">
        <v>73.022540000000006</v>
      </c>
      <c r="K19" s="27">
        <v>76.499799999999993</v>
      </c>
      <c r="L19" s="27">
        <v>76.499799999999993</v>
      </c>
      <c r="M19" s="27">
        <v>76.499799999999993</v>
      </c>
      <c r="N19" s="27">
        <v>76.499799999999993</v>
      </c>
      <c r="O19" s="27">
        <v>76.499799999999993</v>
      </c>
      <c r="P19" s="27">
        <v>76.499799999999993</v>
      </c>
      <c r="Q19" s="27">
        <v>76.499799999999993</v>
      </c>
      <c r="R19" s="30"/>
      <c r="S19" s="28"/>
      <c r="T19" s="28"/>
    </row>
    <row r="20" spans="1:20" s="25" customFormat="1" x14ac:dyDescent="0.2">
      <c r="A20" s="36"/>
      <c r="B20" s="39"/>
      <c r="C20" s="34"/>
      <c r="D20" s="26" t="s">
        <v>12</v>
      </c>
      <c r="E20" s="27">
        <f t="shared" si="3"/>
        <v>0</v>
      </c>
      <c r="F20" s="27"/>
      <c r="G20" s="27">
        <v>0</v>
      </c>
      <c r="H20" s="27"/>
      <c r="I20" s="27"/>
      <c r="J20" s="27"/>
      <c r="K20" s="27"/>
      <c r="L20" s="29"/>
      <c r="M20" s="29"/>
      <c r="N20" s="29"/>
      <c r="O20" s="29"/>
      <c r="P20" s="29"/>
      <c r="Q20" s="29"/>
      <c r="R20" s="30"/>
      <c r="S20" s="28"/>
      <c r="T20" s="28"/>
    </row>
    <row r="21" spans="1:20" s="25" customFormat="1" ht="16.5" customHeight="1" x14ac:dyDescent="0.2">
      <c r="A21" s="62" t="s">
        <v>23</v>
      </c>
      <c r="B21" s="32" t="s">
        <v>46</v>
      </c>
      <c r="C21" s="65" t="s">
        <v>19</v>
      </c>
      <c r="D21" s="23" t="s">
        <v>0</v>
      </c>
      <c r="E21" s="24">
        <f>SUM(F21,G21,H21,I21,J21,K21,L21,M21,N21,O21,P21,Q21)</f>
        <v>62322.689640000004</v>
      </c>
      <c r="F21" s="24">
        <f>SUM(F22:F26)</f>
        <v>4892</v>
      </c>
      <c r="G21" s="24">
        <f t="shared" ref="G21:Q21" si="4">SUM(G22:G26)</f>
        <v>4809.4830000000002</v>
      </c>
      <c r="H21" s="24">
        <f t="shared" si="4"/>
        <v>4776.3149999999996</v>
      </c>
      <c r="I21" s="24">
        <f t="shared" si="4"/>
        <v>5002.33</v>
      </c>
      <c r="J21" s="24">
        <f t="shared" si="4"/>
        <v>5142.308</v>
      </c>
      <c r="K21" s="24">
        <f t="shared" si="4"/>
        <v>5385.7505199999996</v>
      </c>
      <c r="L21" s="24">
        <f t="shared" si="4"/>
        <v>5385.7505199999996</v>
      </c>
      <c r="M21" s="24">
        <f t="shared" si="4"/>
        <v>5385.7505199999996</v>
      </c>
      <c r="N21" s="24">
        <f t="shared" si="4"/>
        <v>5385.7505199999996</v>
      </c>
      <c r="O21" s="24">
        <f t="shared" si="4"/>
        <v>5385.7505199999996</v>
      </c>
      <c r="P21" s="24">
        <f t="shared" si="4"/>
        <v>5385.7505199999996</v>
      </c>
      <c r="Q21" s="24">
        <f t="shared" si="4"/>
        <v>5385.7505199999996</v>
      </c>
      <c r="R21" s="30"/>
      <c r="S21" s="28"/>
      <c r="T21" s="28"/>
    </row>
    <row r="22" spans="1:20" s="25" customFormat="1" ht="47.25" customHeight="1" x14ac:dyDescent="0.2">
      <c r="A22" s="63"/>
      <c r="B22" s="33"/>
      <c r="C22" s="65"/>
      <c r="D22" s="26" t="s">
        <v>47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30"/>
      <c r="S22" s="28"/>
      <c r="T22" s="28"/>
    </row>
    <row r="23" spans="1:20" s="25" customFormat="1" ht="49.5" x14ac:dyDescent="0.2">
      <c r="A23" s="63"/>
      <c r="B23" s="33"/>
      <c r="C23" s="65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30"/>
      <c r="S23" s="28"/>
      <c r="T23" s="28"/>
    </row>
    <row r="24" spans="1:20" s="25" customFormat="1" x14ac:dyDescent="0.2">
      <c r="A24" s="63"/>
      <c r="B24" s="33"/>
      <c r="C24" s="65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30"/>
      <c r="S24" s="28"/>
      <c r="T24" s="28"/>
    </row>
    <row r="25" spans="1:20" s="25" customFormat="1" ht="49.5" x14ac:dyDescent="0.2">
      <c r="A25" s="63"/>
      <c r="B25" s="33"/>
      <c r="C25" s="65"/>
      <c r="D25" s="26" t="s">
        <v>18</v>
      </c>
      <c r="E25" s="27">
        <f t="shared" si="3"/>
        <v>58689.689640000004</v>
      </c>
      <c r="F25" s="27">
        <v>1289</v>
      </c>
      <c r="G25" s="27">
        <v>4779.4830000000002</v>
      </c>
      <c r="H25" s="27">
        <v>4776.3149999999996</v>
      </c>
      <c r="I25" s="27">
        <v>5002.33</v>
      </c>
      <c r="J25" s="27">
        <v>5142.308</v>
      </c>
      <c r="K25" s="27">
        <v>5385.7505199999996</v>
      </c>
      <c r="L25" s="27">
        <v>5385.7505199999996</v>
      </c>
      <c r="M25" s="27">
        <v>5385.7505199999996</v>
      </c>
      <c r="N25" s="27">
        <v>5385.7505199999996</v>
      </c>
      <c r="O25" s="27">
        <v>5385.7505199999996</v>
      </c>
      <c r="P25" s="27">
        <v>5385.7505199999996</v>
      </c>
      <c r="Q25" s="27">
        <v>5385.7505199999996</v>
      </c>
      <c r="R25" s="31"/>
      <c r="S25" s="28"/>
      <c r="T25" s="28"/>
    </row>
    <row r="26" spans="1:20" s="25" customFormat="1" x14ac:dyDescent="0.2">
      <c r="A26" s="64"/>
      <c r="B26" s="34"/>
      <c r="C26" s="65"/>
      <c r="D26" s="26" t="s">
        <v>12</v>
      </c>
      <c r="E26" s="27">
        <f t="shared" si="3"/>
        <v>3633</v>
      </c>
      <c r="F26" s="27">
        <v>3603</v>
      </c>
      <c r="G26" s="27">
        <v>30</v>
      </c>
      <c r="H26" s="27"/>
      <c r="I26" s="27"/>
      <c r="J26" s="27"/>
      <c r="K26" s="27"/>
      <c r="L26" s="29"/>
      <c r="M26" s="29"/>
      <c r="N26" s="29"/>
      <c r="O26" s="29"/>
      <c r="P26" s="29"/>
      <c r="Q26" s="29"/>
      <c r="R26" s="31"/>
      <c r="S26" s="28"/>
      <c r="T26" s="28"/>
    </row>
    <row r="27" spans="1:20" s="14" customFormat="1" ht="29.25" customHeight="1" x14ac:dyDescent="0.2">
      <c r="A27" s="40" t="s">
        <v>13</v>
      </c>
      <c r="B27" s="41"/>
      <c r="C27" s="42"/>
      <c r="D27" s="13" t="s">
        <v>0</v>
      </c>
      <c r="E27" s="12">
        <f>SUM(E9,E15,E21)</f>
        <v>78024.269549999997</v>
      </c>
      <c r="F27" s="12">
        <f>SUM(F28:F32)</f>
        <v>7693.3844799999997</v>
      </c>
      <c r="G27" s="12">
        <f>SUM(G28:G32)</f>
        <v>6013.8844800000006</v>
      </c>
      <c r="H27" s="12">
        <f t="shared" ref="H27:Q27" si="5">SUM(H28:H32)</f>
        <v>5983.8844799999997</v>
      </c>
      <c r="I27" s="12">
        <f t="shared" si="5"/>
        <v>6162.0333300000002</v>
      </c>
      <c r="J27" s="12">
        <f t="shared" si="5"/>
        <v>6305.3305399999999</v>
      </c>
      <c r="K27" s="12">
        <f t="shared" si="5"/>
        <v>6552.2503199999992</v>
      </c>
      <c r="L27" s="12">
        <f t="shared" si="5"/>
        <v>6552.2503199999992</v>
      </c>
      <c r="M27" s="12">
        <f t="shared" si="5"/>
        <v>6552.2503199999992</v>
      </c>
      <c r="N27" s="12">
        <f t="shared" si="5"/>
        <v>6552.2503199999992</v>
      </c>
      <c r="O27" s="12">
        <f t="shared" si="5"/>
        <v>6552.2503199999992</v>
      </c>
      <c r="P27" s="12">
        <f t="shared" si="5"/>
        <v>6552.2503199999992</v>
      </c>
      <c r="Q27" s="12">
        <f t="shared" si="5"/>
        <v>6552.2503199999992</v>
      </c>
      <c r="R27" s="31"/>
      <c r="S27" s="15"/>
      <c r="T27" s="15"/>
    </row>
    <row r="28" spans="1:20" s="14" customFormat="1" ht="37.5" customHeight="1" x14ac:dyDescent="0.2">
      <c r="A28" s="43"/>
      <c r="B28" s="44"/>
      <c r="C28" s="45"/>
      <c r="D28" s="11" t="s">
        <v>47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49.5" x14ac:dyDescent="0.2">
      <c r="A29" s="43"/>
      <c r="B29" s="44"/>
      <c r="C29" s="45"/>
      <c r="D29" s="13" t="s">
        <v>9</v>
      </c>
      <c r="E29" s="12">
        <f t="shared" ref="E29:F32" si="7">SUM(E11,E17,E23)</f>
        <v>153.10344000000001</v>
      </c>
      <c r="F29" s="12">
        <f t="shared" si="7"/>
        <v>51.034480000000002</v>
      </c>
      <c r="G29" s="12">
        <f t="shared" ref="G29:J29" si="8">SUM(G11,G17,G23)</f>
        <v>51.034480000000002</v>
      </c>
      <c r="H29" s="12">
        <f t="shared" si="8"/>
        <v>51.034480000000002</v>
      </c>
      <c r="I29" s="12">
        <f t="shared" si="8"/>
        <v>0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43"/>
      <c r="B30" s="44"/>
      <c r="C30" s="45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49.5" x14ac:dyDescent="0.2">
      <c r="A31" s="43"/>
      <c r="B31" s="44"/>
      <c r="C31" s="45"/>
      <c r="D31" s="13" t="s">
        <v>18</v>
      </c>
      <c r="E31" s="12">
        <f t="shared" si="7"/>
        <v>71770.666110000006</v>
      </c>
      <c r="F31" s="12">
        <f t="shared" si="7"/>
        <v>2121.85</v>
      </c>
      <c r="G31" s="12">
        <f>SUM(G13,G19,G25)</f>
        <v>5882.85</v>
      </c>
      <c r="H31" s="12">
        <f>SUM(H13,H19,H25)</f>
        <v>5882.8499999999995</v>
      </c>
      <c r="I31" s="12">
        <f t="shared" ref="I31:Q31" si="10">SUM(I13,I19,I25)</f>
        <v>6112.0333300000002</v>
      </c>
      <c r="J31" s="12">
        <f t="shared" si="10"/>
        <v>6255.3305399999999</v>
      </c>
      <c r="K31" s="12">
        <f t="shared" si="10"/>
        <v>6502.2503199999992</v>
      </c>
      <c r="L31" s="19">
        <f t="shared" si="10"/>
        <v>6502.2503199999992</v>
      </c>
      <c r="M31" s="19">
        <f t="shared" si="10"/>
        <v>6502.2503199999992</v>
      </c>
      <c r="N31" s="19">
        <f t="shared" si="10"/>
        <v>6502.2503199999992</v>
      </c>
      <c r="O31" s="19">
        <f t="shared" si="10"/>
        <v>6502.2503199999992</v>
      </c>
      <c r="P31" s="19">
        <f t="shared" si="10"/>
        <v>6502.2503199999992</v>
      </c>
      <c r="Q31" s="19">
        <f t="shared" si="10"/>
        <v>6502.2503199999992</v>
      </c>
      <c r="R31" s="15"/>
      <c r="S31" s="15"/>
      <c r="T31" s="15"/>
    </row>
    <row r="32" spans="1:20" s="14" customFormat="1" ht="33" x14ac:dyDescent="0.2">
      <c r="A32" s="46"/>
      <c r="B32" s="47"/>
      <c r="C32" s="48"/>
      <c r="D32" s="13" t="s">
        <v>12</v>
      </c>
      <c r="E32" s="12">
        <f t="shared" si="7"/>
        <v>6100.5</v>
      </c>
      <c r="F32" s="12">
        <f t="shared" si="7"/>
        <v>5520.5</v>
      </c>
      <c r="G32" s="12">
        <f>SUM(G14,G20,G26)</f>
        <v>80</v>
      </c>
      <c r="H32" s="12">
        <f>SUM(H14,H20,H26)</f>
        <v>50</v>
      </c>
      <c r="I32" s="12">
        <f t="shared" ref="I32:Q32" si="11">SUM(I14,I20,I26)</f>
        <v>50</v>
      </c>
      <c r="J32" s="12">
        <f t="shared" si="11"/>
        <v>50</v>
      </c>
      <c r="K32" s="12">
        <f t="shared" si="11"/>
        <v>50</v>
      </c>
      <c r="L32" s="19">
        <f t="shared" si="11"/>
        <v>50</v>
      </c>
      <c r="M32" s="19">
        <f t="shared" si="11"/>
        <v>50</v>
      </c>
      <c r="N32" s="19">
        <f t="shared" si="11"/>
        <v>50</v>
      </c>
      <c r="O32" s="19">
        <f t="shared" si="11"/>
        <v>50</v>
      </c>
      <c r="P32" s="19">
        <f t="shared" si="11"/>
        <v>50</v>
      </c>
      <c r="Q32" s="18">
        <f t="shared" si="11"/>
        <v>50</v>
      </c>
    </row>
    <row r="33" spans="1:17" ht="16.5" customHeight="1" x14ac:dyDescent="0.2">
      <c r="A33" s="50" t="s">
        <v>14</v>
      </c>
      <c r="B33" s="51"/>
      <c r="C33" s="52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</row>
    <row r="34" spans="1:17" ht="16.5" customHeight="1" x14ac:dyDescent="0.2">
      <c r="A34" s="53" t="s">
        <v>15</v>
      </c>
      <c r="B34" s="54"/>
      <c r="C34" s="55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</row>
    <row r="35" spans="1:17" ht="39.75" customHeight="1" x14ac:dyDescent="0.2">
      <c r="A35" s="56"/>
      <c r="B35" s="57"/>
      <c r="C35" s="58"/>
      <c r="D35" s="22" t="s">
        <v>47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</row>
    <row r="36" spans="1:17" ht="49.5" x14ac:dyDescent="0.2">
      <c r="A36" s="56"/>
      <c r="B36" s="57"/>
      <c r="C36" s="58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</row>
    <row r="37" spans="1:17" x14ac:dyDescent="0.2">
      <c r="A37" s="56"/>
      <c r="B37" s="57"/>
      <c r="C37" s="58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</row>
    <row r="38" spans="1:17" ht="49.5" x14ac:dyDescent="0.2">
      <c r="A38" s="56"/>
      <c r="B38" s="57"/>
      <c r="C38" s="58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</row>
    <row r="39" spans="1:17" x14ac:dyDescent="0.2">
      <c r="A39" s="59"/>
      <c r="B39" s="60"/>
      <c r="C39" s="61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</row>
    <row r="40" spans="1:17" ht="16.5" customHeight="1" x14ac:dyDescent="0.2">
      <c r="A40" s="53" t="s">
        <v>16</v>
      </c>
      <c r="B40" s="54"/>
      <c r="C40" s="55"/>
      <c r="D40" s="13" t="s">
        <v>0</v>
      </c>
      <c r="E40" s="12">
        <f t="shared" si="12"/>
        <v>78024.269549999997</v>
      </c>
      <c r="F40" s="12">
        <f>SUM(F41:F45)</f>
        <v>7693.3844799999997</v>
      </c>
      <c r="G40" s="12">
        <f t="shared" ref="G40:Q40" si="14">SUM(G41:G45)</f>
        <v>6013.8844800000006</v>
      </c>
      <c r="H40" s="12">
        <f t="shared" si="14"/>
        <v>5983.8844799999997</v>
      </c>
      <c r="I40" s="12">
        <f t="shared" si="14"/>
        <v>6162.0333300000002</v>
      </c>
      <c r="J40" s="12">
        <f t="shared" si="14"/>
        <v>6305.3305399999999</v>
      </c>
      <c r="K40" s="12">
        <f t="shared" si="14"/>
        <v>6552.2503199999992</v>
      </c>
      <c r="L40" s="12">
        <f t="shared" si="14"/>
        <v>6552.2503199999992</v>
      </c>
      <c r="M40" s="12">
        <f t="shared" si="14"/>
        <v>6552.2503199999992</v>
      </c>
      <c r="N40" s="12">
        <f t="shared" si="14"/>
        <v>6552.2503199999992</v>
      </c>
      <c r="O40" s="12">
        <f t="shared" si="14"/>
        <v>6552.2503199999992</v>
      </c>
      <c r="P40" s="12">
        <f t="shared" si="14"/>
        <v>6552.2503199999992</v>
      </c>
      <c r="Q40" s="12">
        <f t="shared" si="14"/>
        <v>6552.2503199999992</v>
      </c>
    </row>
    <row r="41" spans="1:17" ht="41.25" customHeight="1" x14ac:dyDescent="0.2">
      <c r="A41" s="56"/>
      <c r="B41" s="57"/>
      <c r="C41" s="58"/>
      <c r="D41" s="22" t="s">
        <v>47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7" ht="49.5" x14ac:dyDescent="0.2">
      <c r="A42" s="56"/>
      <c r="B42" s="57"/>
      <c r="C42" s="58"/>
      <c r="D42" s="1" t="s">
        <v>9</v>
      </c>
      <c r="E42" s="10">
        <f t="shared" si="12"/>
        <v>153.10344000000001</v>
      </c>
      <c r="F42" s="10">
        <f>F29</f>
        <v>51.034480000000002</v>
      </c>
      <c r="G42" s="10">
        <f t="shared" ref="G42" si="15">G29</f>
        <v>51.034480000000002</v>
      </c>
      <c r="H42" s="10">
        <f>H29</f>
        <v>51.034480000000002</v>
      </c>
      <c r="I42" s="10">
        <f>I29</f>
        <v>0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7" x14ac:dyDescent="0.2">
      <c r="A43" s="56"/>
      <c r="B43" s="57"/>
      <c r="C43" s="58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7" ht="49.5" x14ac:dyDescent="0.2">
      <c r="A44" s="56"/>
      <c r="B44" s="57"/>
      <c r="C44" s="58"/>
      <c r="D44" s="1" t="s">
        <v>18</v>
      </c>
      <c r="E44" s="10">
        <f t="shared" si="12"/>
        <v>71770.666109999991</v>
      </c>
      <c r="F44" s="10">
        <f t="shared" ref="F44:G44" si="22">F31</f>
        <v>2121.85</v>
      </c>
      <c r="G44" s="10">
        <f t="shared" si="22"/>
        <v>5882.85</v>
      </c>
      <c r="H44" s="10">
        <f t="shared" ref="H44:I44" si="23">H31</f>
        <v>5882.8499999999995</v>
      </c>
      <c r="I44" s="10">
        <f t="shared" si="23"/>
        <v>6112.0333300000002</v>
      </c>
      <c r="J44" s="10">
        <f t="shared" ref="J44:K44" si="24">J31</f>
        <v>6255.3305399999999</v>
      </c>
      <c r="K44" s="10">
        <f t="shared" si="24"/>
        <v>6502.2503199999992</v>
      </c>
      <c r="L44" s="10">
        <f t="shared" ref="L44:Q44" si="25">L31</f>
        <v>6502.2503199999992</v>
      </c>
      <c r="M44" s="10">
        <f t="shared" si="25"/>
        <v>6502.2503199999992</v>
      </c>
      <c r="N44" s="10">
        <f t="shared" si="25"/>
        <v>6502.2503199999992</v>
      </c>
      <c r="O44" s="10">
        <f t="shared" si="25"/>
        <v>6502.2503199999992</v>
      </c>
      <c r="P44" s="10">
        <f t="shared" si="25"/>
        <v>6502.2503199999992</v>
      </c>
      <c r="Q44" s="10">
        <f t="shared" si="25"/>
        <v>6502.2503199999992</v>
      </c>
    </row>
    <row r="45" spans="1:17" x14ac:dyDescent="0.2">
      <c r="A45" s="59"/>
      <c r="B45" s="60"/>
      <c r="C45" s="61"/>
      <c r="D45" s="1" t="s">
        <v>12</v>
      </c>
      <c r="E45" s="10">
        <f t="shared" si="12"/>
        <v>6100.5</v>
      </c>
      <c r="F45" s="10">
        <f t="shared" ref="F45:G45" si="26">F32</f>
        <v>5520.5</v>
      </c>
      <c r="G45" s="10">
        <f t="shared" si="26"/>
        <v>80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50</v>
      </c>
      <c r="K45" s="10">
        <f t="shared" si="28"/>
        <v>50</v>
      </c>
      <c r="L45" s="10">
        <f t="shared" ref="L45:Q45" si="29">L32</f>
        <v>50</v>
      </c>
      <c r="M45" s="10">
        <f t="shared" si="29"/>
        <v>50</v>
      </c>
      <c r="N45" s="10">
        <f t="shared" si="29"/>
        <v>50</v>
      </c>
      <c r="O45" s="10">
        <f t="shared" si="29"/>
        <v>50</v>
      </c>
      <c r="P45" s="10">
        <f t="shared" si="29"/>
        <v>50</v>
      </c>
      <c r="Q45" s="10">
        <f t="shared" si="29"/>
        <v>50</v>
      </c>
    </row>
    <row r="46" spans="1:17" ht="16.5" customHeight="1" x14ac:dyDescent="0.2">
      <c r="A46" s="50" t="s">
        <v>14</v>
      </c>
      <c r="B46" s="51"/>
      <c r="C46" s="52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ht="16.5" customHeight="1" x14ac:dyDescent="0.2">
      <c r="A47" s="53" t="s">
        <v>21</v>
      </c>
      <c r="B47" s="54"/>
      <c r="C47" s="55"/>
      <c r="D47" s="13" t="s">
        <v>0</v>
      </c>
      <c r="E47" s="12">
        <f>SUM(F47:Q47)</f>
        <v>14833.103440000001</v>
      </c>
      <c r="F47" s="12">
        <f>SUM(F48:F52)</f>
        <v>2741.0344800000003</v>
      </c>
      <c r="G47" s="12">
        <f t="shared" ref="G47:O47" si="30">SUM(G48:G52)</f>
        <v>1141.03448</v>
      </c>
      <c r="H47" s="12">
        <f t="shared" si="30"/>
        <v>1141.03448</v>
      </c>
      <c r="I47" s="12">
        <f t="shared" si="30"/>
        <v>1090</v>
      </c>
      <c r="J47" s="12">
        <f t="shared" si="30"/>
        <v>1090</v>
      </c>
      <c r="K47" s="12">
        <f t="shared" si="30"/>
        <v>1090</v>
      </c>
      <c r="L47" s="12">
        <f t="shared" si="30"/>
        <v>1090</v>
      </c>
      <c r="M47" s="12">
        <f t="shared" si="30"/>
        <v>1090</v>
      </c>
      <c r="N47" s="12">
        <f t="shared" si="30"/>
        <v>1090</v>
      </c>
      <c r="O47" s="12">
        <f t="shared" si="30"/>
        <v>1090</v>
      </c>
      <c r="P47" s="12">
        <f t="shared" ref="P47" si="31">SUM(P48:P52)</f>
        <v>1090</v>
      </c>
      <c r="Q47" s="12">
        <f t="shared" ref="Q47" si="32">SUM(Q48:Q52)</f>
        <v>1090</v>
      </c>
    </row>
    <row r="48" spans="1:17" ht="48.75" customHeight="1" x14ac:dyDescent="0.2">
      <c r="A48" s="56"/>
      <c r="B48" s="57"/>
      <c r="C48" s="58"/>
      <c r="D48" s="22" t="s">
        <v>47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49.5" x14ac:dyDescent="0.2">
      <c r="A49" s="56"/>
      <c r="B49" s="57"/>
      <c r="C49" s="58"/>
      <c r="D49" s="1" t="s">
        <v>9</v>
      </c>
      <c r="E49" s="10">
        <f t="shared" si="33"/>
        <v>153.10344000000001</v>
      </c>
      <c r="F49" s="10">
        <f>F11</f>
        <v>51.034480000000002</v>
      </c>
      <c r="G49" s="10">
        <f t="shared" ref="G49:Q49" si="35">G11</f>
        <v>51.034480000000002</v>
      </c>
      <c r="H49" s="10">
        <f t="shared" si="35"/>
        <v>51.034480000000002</v>
      </c>
      <c r="I49" s="10">
        <f t="shared" si="35"/>
        <v>0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56"/>
      <c r="B50" s="57"/>
      <c r="C50" s="58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49.5" x14ac:dyDescent="0.2">
      <c r="A51" s="56"/>
      <c r="B51" s="57"/>
      <c r="C51" s="58"/>
      <c r="D51" s="1" t="s">
        <v>18</v>
      </c>
      <c r="E51" s="10">
        <f t="shared" si="33"/>
        <v>12212.5</v>
      </c>
      <c r="F51" s="10">
        <f>F13</f>
        <v>772.5</v>
      </c>
      <c r="G51" s="10">
        <f t="shared" ref="G51:Q51" si="37">G13</f>
        <v>1040</v>
      </c>
      <c r="H51" s="10">
        <f t="shared" si="37"/>
        <v>1040</v>
      </c>
      <c r="I51" s="10">
        <f t="shared" si="37"/>
        <v>1040</v>
      </c>
      <c r="J51" s="10">
        <f t="shared" si="37"/>
        <v>1040</v>
      </c>
      <c r="K51" s="10">
        <f t="shared" si="37"/>
        <v>1040</v>
      </c>
      <c r="L51" s="10">
        <f t="shared" si="37"/>
        <v>1040</v>
      </c>
      <c r="M51" s="10">
        <f t="shared" si="37"/>
        <v>1040</v>
      </c>
      <c r="N51" s="10">
        <f t="shared" si="37"/>
        <v>1040</v>
      </c>
      <c r="O51" s="10">
        <f t="shared" si="37"/>
        <v>1040</v>
      </c>
      <c r="P51" s="10">
        <f t="shared" si="37"/>
        <v>1040</v>
      </c>
      <c r="Q51" s="10">
        <f t="shared" si="37"/>
        <v>1040</v>
      </c>
    </row>
    <row r="52" spans="1:17" x14ac:dyDescent="0.2">
      <c r="A52" s="59"/>
      <c r="B52" s="60"/>
      <c r="C52" s="61"/>
      <c r="D52" s="1" t="s">
        <v>12</v>
      </c>
      <c r="E52" s="10">
        <f t="shared" si="33"/>
        <v>2467.5</v>
      </c>
      <c r="F52" s="10">
        <f>F14</f>
        <v>1917.5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53" t="s">
        <v>20</v>
      </c>
      <c r="B53" s="54"/>
      <c r="C53" s="55"/>
      <c r="D53" s="13" t="s">
        <v>0</v>
      </c>
      <c r="E53" s="12">
        <f>SUM(F53:Q53)</f>
        <v>63191.166109999998</v>
      </c>
      <c r="F53" s="12">
        <f>SUM(F54:F58)</f>
        <v>4952.3500000000004</v>
      </c>
      <c r="G53" s="12">
        <f t="shared" ref="G53:Q53" si="39">SUM(G54:G58)</f>
        <v>4872.8500000000004</v>
      </c>
      <c r="H53" s="12">
        <f t="shared" si="39"/>
        <v>4842.8499999999995</v>
      </c>
      <c r="I53" s="12">
        <f t="shared" si="39"/>
        <v>5072.0333300000002</v>
      </c>
      <c r="J53" s="12">
        <f t="shared" si="39"/>
        <v>5215.3305399999999</v>
      </c>
      <c r="K53" s="12">
        <f t="shared" si="39"/>
        <v>5462.2503199999992</v>
      </c>
      <c r="L53" s="12">
        <f t="shared" si="39"/>
        <v>5462.2503199999992</v>
      </c>
      <c r="M53" s="12">
        <f t="shared" si="39"/>
        <v>5462.2503199999992</v>
      </c>
      <c r="N53" s="12">
        <f t="shared" si="39"/>
        <v>5462.2503199999992</v>
      </c>
      <c r="O53" s="12">
        <f t="shared" si="39"/>
        <v>5462.2503199999992</v>
      </c>
      <c r="P53" s="12">
        <f t="shared" si="39"/>
        <v>5462.2503199999992</v>
      </c>
      <c r="Q53" s="12">
        <f t="shared" si="39"/>
        <v>5462.2503199999992</v>
      </c>
    </row>
    <row r="54" spans="1:17" ht="48.75" customHeight="1" x14ac:dyDescent="0.2">
      <c r="A54" s="56"/>
      <c r="B54" s="57"/>
      <c r="C54" s="58"/>
      <c r="D54" s="22" t="s">
        <v>47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49.5" x14ac:dyDescent="0.2">
      <c r="A55" s="56"/>
      <c r="B55" s="57"/>
      <c r="C55" s="58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56"/>
      <c r="B56" s="57"/>
      <c r="C56" s="58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49.5" x14ac:dyDescent="0.2">
      <c r="A57" s="56"/>
      <c r="B57" s="57"/>
      <c r="C57" s="58"/>
      <c r="D57" s="1" t="s">
        <v>11</v>
      </c>
      <c r="E57" s="10">
        <f>SUM(F57:I57)</f>
        <v>16107.083329999999</v>
      </c>
      <c r="F57" s="10">
        <f>F19+F25</f>
        <v>1349.35</v>
      </c>
      <c r="G57" s="10">
        <f t="shared" ref="G57:Q57" si="43">G19+G25</f>
        <v>4842.8500000000004</v>
      </c>
      <c r="H57" s="10">
        <f t="shared" si="43"/>
        <v>4842.8499999999995</v>
      </c>
      <c r="I57" s="10">
        <f t="shared" si="43"/>
        <v>5072.0333300000002</v>
      </c>
      <c r="J57" s="10">
        <f t="shared" si="43"/>
        <v>5215.3305399999999</v>
      </c>
      <c r="K57" s="10">
        <f t="shared" si="43"/>
        <v>5462.2503199999992</v>
      </c>
      <c r="L57" s="10">
        <f t="shared" si="43"/>
        <v>5462.2503199999992</v>
      </c>
      <c r="M57" s="10">
        <f t="shared" si="43"/>
        <v>5462.2503199999992</v>
      </c>
      <c r="N57" s="10">
        <f t="shared" si="43"/>
        <v>5462.2503199999992</v>
      </c>
      <c r="O57" s="10">
        <f t="shared" si="43"/>
        <v>5462.2503199999992</v>
      </c>
      <c r="P57" s="10">
        <f t="shared" si="43"/>
        <v>5462.2503199999992</v>
      </c>
      <c r="Q57" s="10">
        <f t="shared" si="43"/>
        <v>5462.2503199999992</v>
      </c>
    </row>
    <row r="58" spans="1:17" x14ac:dyDescent="0.2">
      <c r="A58" s="59"/>
      <c r="B58" s="60"/>
      <c r="C58" s="61"/>
      <c r="D58" s="1" t="s">
        <v>12</v>
      </c>
      <c r="E58" s="10">
        <f>SUM(F58:I58)</f>
        <v>3633</v>
      </c>
      <c r="F58" s="10">
        <f>F20+F26</f>
        <v>3603</v>
      </c>
      <c r="G58" s="10">
        <f t="shared" ref="G58:Q58" si="44">G20+G26</f>
        <v>30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0</v>
      </c>
      <c r="L58" s="10">
        <f t="shared" si="44"/>
        <v>0</v>
      </c>
      <c r="M58" s="10">
        <f t="shared" si="44"/>
        <v>0</v>
      </c>
      <c r="N58" s="10">
        <f t="shared" si="44"/>
        <v>0</v>
      </c>
      <c r="O58" s="10">
        <f t="shared" si="44"/>
        <v>0</v>
      </c>
      <c r="P58" s="10">
        <f t="shared" si="44"/>
        <v>0</v>
      </c>
      <c r="Q58" s="10">
        <f t="shared" si="44"/>
        <v>0</v>
      </c>
    </row>
  </sheetData>
  <mergeCells count="23"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R19:R24"/>
    <mergeCell ref="R25:R30"/>
    <mergeCell ref="C9:C14"/>
    <mergeCell ref="A6:A7"/>
    <mergeCell ref="B6:B7"/>
    <mergeCell ref="C6:C7"/>
    <mergeCell ref="D6:D7"/>
    <mergeCell ref="A9:A20"/>
    <mergeCell ref="B9:B20"/>
    <mergeCell ref="A27:C32"/>
    <mergeCell ref="E6:Q6"/>
  </mergeCells>
  <pageMargins left="1.1811023622047245" right="0.39370078740157483" top="0.47244094488188981" bottom="0.47244094488188981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2018-11-27T10:43:40Z</cp:lastPrinted>
  <dcterms:created xsi:type="dcterms:W3CDTF">1996-10-08T23:32:33Z</dcterms:created>
  <dcterms:modified xsi:type="dcterms:W3CDTF">2018-11-27T10:57:14Z</dcterms:modified>
</cp:coreProperties>
</file>