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МУ Администрация\Отдел экономики\Муниципальные программы\ПРОГРАММЫ НА 2018\Корсовет\09.06.2018\МП Развитие транспортной системы\"/>
    </mc:Choice>
  </mc:AlternateContent>
  <bookViews>
    <workbookView xWindow="0" yWindow="0" windowWidth="13605" windowHeight="1030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мероприятия'!$A$1:$I$51</definedName>
  </definedNames>
  <calcPr calcId="152511"/>
</workbook>
</file>

<file path=xl/calcChain.xml><?xml version="1.0" encoding="utf-8"?>
<calcChain xmlns="http://schemas.openxmlformats.org/spreadsheetml/2006/main">
  <c r="G19" i="4" l="1"/>
  <c r="G18" i="4" l="1"/>
  <c r="G13" i="4" l="1"/>
  <c r="G25" i="4" l="1"/>
  <c r="G38" i="4" s="1"/>
  <c r="G46" i="4" l="1"/>
  <c r="H46" i="4"/>
  <c r="I46" i="4"/>
  <c r="F46" i="4"/>
  <c r="F41" i="4" s="1"/>
  <c r="G45" i="4"/>
  <c r="E45" i="4" s="1"/>
  <c r="H45" i="4"/>
  <c r="I45" i="4"/>
  <c r="F45" i="4"/>
  <c r="G44" i="4"/>
  <c r="E44" i="4" s="1"/>
  <c r="H44" i="4"/>
  <c r="I44" i="4"/>
  <c r="F44" i="4"/>
  <c r="G43" i="4"/>
  <c r="E43" i="4" s="1"/>
  <c r="H43" i="4"/>
  <c r="I43" i="4"/>
  <c r="F43" i="4"/>
  <c r="E46" i="4"/>
  <c r="E42" i="4"/>
  <c r="E39" i="4"/>
  <c r="F34" i="4"/>
  <c r="E36" i="4"/>
  <c r="E26" i="4"/>
  <c r="E23" i="4"/>
  <c r="F15" i="4"/>
  <c r="E20" i="4"/>
  <c r="E19" i="4"/>
  <c r="E18" i="4"/>
  <c r="E17" i="4"/>
  <c r="E13" i="4"/>
  <c r="G41" i="4" l="1"/>
  <c r="G15" i="4"/>
  <c r="E15" i="4" s="1"/>
  <c r="F19" i="4" l="1"/>
  <c r="I41" i="4" l="1"/>
  <c r="H41" i="4"/>
  <c r="E35" i="4"/>
  <c r="G26" i="4"/>
  <c r="H26" i="4"/>
  <c r="I26" i="4"/>
  <c r="F26" i="4"/>
  <c r="H25" i="4"/>
  <c r="I25" i="4"/>
  <c r="F25" i="4"/>
  <c r="F38" i="4" s="1"/>
  <c r="I23" i="4"/>
  <c r="H23" i="4"/>
  <c r="G23" i="4"/>
  <c r="F23" i="4"/>
  <c r="F36" i="4" s="1"/>
  <c r="G22" i="4"/>
  <c r="H22" i="4"/>
  <c r="I22" i="4"/>
  <c r="F22" i="4"/>
  <c r="H15" i="4"/>
  <c r="I15" i="4"/>
  <c r="G9" i="4"/>
  <c r="H9" i="4"/>
  <c r="I9" i="4"/>
  <c r="F9" i="4"/>
  <c r="E25" i="4" l="1"/>
  <c r="E41" i="4"/>
  <c r="E22" i="4"/>
  <c r="E9" i="4"/>
  <c r="E16" i="4"/>
  <c r="E29" i="4"/>
  <c r="E30" i="4"/>
  <c r="E31" i="4"/>
  <c r="E32" i="4"/>
  <c r="E33" i="4"/>
  <c r="G28" i="4"/>
  <c r="H28" i="4"/>
  <c r="I28" i="4"/>
  <c r="F28" i="4"/>
  <c r="E10" i="4"/>
  <c r="E38" i="4" l="1"/>
  <c r="I39" i="4"/>
  <c r="G39" i="4"/>
  <c r="H39" i="4"/>
  <c r="H38" i="4"/>
  <c r="I38" i="4"/>
  <c r="G24" i="4"/>
  <c r="H24" i="4"/>
  <c r="I24" i="4"/>
  <c r="G36" i="4"/>
  <c r="H36" i="4"/>
  <c r="I36" i="4"/>
  <c r="F39" i="4"/>
  <c r="F24" i="4"/>
  <c r="F37" i="4" s="1"/>
  <c r="G21" i="4" l="1"/>
  <c r="E21" i="4" s="1"/>
  <c r="E24" i="4"/>
  <c r="H37" i="4"/>
  <c r="H34" i="4" s="1"/>
  <c r="H21" i="4"/>
  <c r="I37" i="4"/>
  <c r="I34" i="4" s="1"/>
  <c r="I21" i="4"/>
  <c r="G37" i="4"/>
  <c r="F21" i="4"/>
  <c r="E48" i="4"/>
  <c r="E49" i="4"/>
  <c r="E50" i="4"/>
  <c r="E51" i="4"/>
  <c r="E37" i="4" l="1"/>
  <c r="G34" i="4"/>
  <c r="E34" i="4" s="1"/>
  <c r="E28" i="4"/>
  <c r="E14" i="4"/>
  <c r="E11" i="4"/>
  <c r="E12" i="4"/>
</calcChain>
</file>

<file path=xl/sharedStrings.xml><?xml version="1.0" encoding="utf-8"?>
<sst xmlns="http://schemas.openxmlformats.org/spreadsheetml/2006/main" count="67" uniqueCount="30">
  <si>
    <t>всего</t>
  </si>
  <si>
    <t>Перечень программных мероприятий</t>
  </si>
  <si>
    <t>2018 г.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</si>
  <si>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</si>
  <si>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</si>
  <si>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</si>
  <si>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</si>
  <si>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</si>
  <si>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</si>
  <si>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</si>
  <si>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</si>
  <si>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</si>
  <si>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</si>
  <si>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</si>
  <si>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</si>
  <si>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</si>
  <si>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</si>
  <si>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</si>
  <si>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</si>
  <si>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1 (наименование структурного подразделения)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</si>
  <si>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</si>
  <si>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</si>
  <si>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</si>
  <si>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</si>
  <si>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Обеспечение доступности и повышение качества транспортных услуг, оказываемых автомобильным транспортом
(показателя №3)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</si>
  <si>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№1,2)</t>
  </si>
  <si>
    <t>Ответственный исполнитель / соисполнитель</t>
  </si>
  <si>
    <t>,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</si>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</sst>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5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vertical="center" wrapText="1"/>
    </xf>
    <xf numFmtId="49" fontId="4" fillId="0" borderId="8" xfId="0" applyNumberFormat="1" applyFont="1" applyBorder="1" applyAlignment="1" applyProtection="1">
      <alignment vertical="center" wrapText="1"/>
    </xf>
    <xf numFmtId="49" fontId="4" fillId="0" borderId="3" xfId="0" applyNumberFormat="1" applyFont="1" applyBorder="1" applyAlignment="1" applyProtection="1">
      <alignment vertical="center" wrapText="1"/>
    </xf>
    <xf numFmtId="49" fontId="4" fillId="0" borderId="4" xfId="0" applyNumberFormat="1" applyFont="1" applyBorder="1" applyAlignment="1" applyProtection="1">
      <alignment vertical="center" wrapText="1"/>
    </xf>
    <xf numFmtId="49" fontId="4" fillId="0" borderId="0" xfId="0" applyNumberFormat="1" applyFont="1" applyBorder="1" applyAlignment="1" applyProtection="1">
      <alignment vertical="center" wrapText="1"/>
    </xf>
    <xf numFmtId="49" fontId="4" fillId="0" borderId="5" xfId="0" applyNumberFormat="1" applyFont="1" applyBorder="1" applyAlignment="1" applyProtection="1">
      <alignment vertical="center" wrapText="1"/>
    </xf>
    <xf numFmtId="49" fontId="4" fillId="0" borderId="6" xfId="0" applyNumberFormat="1" applyFont="1" applyBorder="1" applyAlignment="1" applyProtection="1">
      <alignment vertical="center" wrapText="1"/>
    </xf>
    <xf numFmtId="49" fontId="4" fillId="0" borderId="9" xfId="0" applyNumberFormat="1" applyFont="1" applyBorder="1" applyAlignment="1" applyProtection="1">
      <alignment vertical="center" wrapText="1"/>
    </xf>
    <xf numFmtId="49" fontId="4" fillId="0" borderId="7" xfId="0" applyNumberFormat="1" applyFont="1" applyBorder="1" applyAlignment="1" applyProtection="1">
      <alignment vertical="center" wrapText="1"/>
    </xf>
    <xf numFmtId="49" fontId="2" fillId="0" borderId="2" xfId="0" applyNumberFormat="1" applyFont="1" applyBorder="1" applyAlignment="1" applyProtection="1">
      <alignment vertical="center" wrapText="1"/>
    </xf>
    <xf numFmtId="49" fontId="2" fillId="0" borderId="8" xfId="0" applyNumberFormat="1" applyFont="1" applyBorder="1" applyAlignment="1" applyProtection="1">
      <alignment vertical="center" wrapText="1"/>
    </xf>
    <xf numFmtId="49" fontId="2" fillId="0" borderId="3" xfId="0" applyNumberFormat="1" applyFont="1" applyBorder="1" applyAlignment="1" applyProtection="1">
      <alignment vertical="center" wrapText="1"/>
    </xf>
    <xf numFmtId="49" fontId="2" fillId="0" borderId="4" xfId="0" applyNumberFormat="1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vertical="center" wrapText="1"/>
    </xf>
    <xf numFmtId="49" fontId="2" fillId="0" borderId="5" xfId="0" applyNumberFormat="1" applyFont="1" applyBorder="1" applyAlignment="1" applyProtection="1">
      <alignment vertical="center" wrapText="1"/>
    </xf>
    <xf numFmtId="49" fontId="2" fillId="0" borderId="6" xfId="0" applyNumberFormat="1" applyFont="1" applyBorder="1" applyAlignment="1" applyProtection="1">
      <alignment vertical="center" wrapText="1"/>
    </xf>
    <xf numFmtId="49" fontId="2" fillId="0" borderId="9" xfId="0" applyNumberFormat="1" applyFont="1" applyBorder="1" applyAlignment="1" applyProtection="1">
      <alignment vertical="center" wrapText="1"/>
    </xf>
    <xf numFmtId="49" fontId="2" fillId="0" borderId="7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1"/>
  <sheetViews>
    <sheetView tabSelected="1" topLeftCell="A4" zoomScale="70" zoomScaleNormal="70" workbookViewId="0">
      <selection activeCell="O21" sqref="O21"/>
    </sheetView>
  </sheetViews>
  <sheetFormatPr defaultRowHeight="16.5" x14ac:dyDescent="0.25"/>
  <cols>
    <col min="1" max="1" width="6.5703125" style="1" bestFit="1" customWidth="1"/>
    <col min="2" max="2" width="43.7109375" style="2" customWidth="1"/>
    <col min="3" max="3" width="44.140625" style="2" customWidth="1"/>
    <col min="4" max="4" width="20.7109375" style="2" customWidth="1"/>
    <col min="5" max="5" width="21.140625" style="2" customWidth="1"/>
    <col min="6" max="6" width="22.140625" style="2" customWidth="1"/>
    <col min="7" max="7" width="21.85546875" style="2" customWidth="1"/>
    <col min="8" max="9" width="20.28515625" style="2" bestFit="1" customWidth="1"/>
    <col min="10" max="10" width="19" style="2" bestFit="1" customWidth="1"/>
    <col min="11" max="16384" width="9.140625" style="2"/>
  </cols>
  <sheetData>
    <row r="1" spans="1:9" x14ac:dyDescent="0.25">
      <c r="B1" s="1"/>
      <c r="C1" s="1"/>
      <c r="D1" s="1"/>
      <c r="E1" s="1"/>
      <c r="F1" s="1"/>
      <c r="G1" s="1"/>
      <c r="H1" s="34" t="s">
        <v>11</v>
      </c>
      <c r="I1" s="34"/>
    </row>
    <row r="2" spans="1:9" x14ac:dyDescent="0.25">
      <c r="B2" s="1"/>
      <c r="C2" s="1"/>
      <c r="D2" s="1"/>
      <c r="E2" s="1"/>
      <c r="F2" s="1"/>
      <c r="G2" s="1"/>
    </row>
    <row r="3" spans="1:9" x14ac:dyDescent="0.25">
      <c r="B3" s="1"/>
      <c r="C3" s="1"/>
      <c r="D3" s="1"/>
      <c r="E3" s="1"/>
      <c r="F3" s="1"/>
      <c r="G3" s="1"/>
      <c r="H3" s="1"/>
      <c r="I3" s="1"/>
    </row>
    <row r="4" spans="1:9" x14ac:dyDescent="0.25">
      <c r="A4" s="34" t="s">
        <v>1</v>
      </c>
      <c r="B4" s="34"/>
      <c r="C4" s="34"/>
      <c r="D4" s="34"/>
      <c r="E4" s="34"/>
      <c r="F4" s="34"/>
      <c r="G4" s="34"/>
      <c r="H4" s="34"/>
      <c r="I4" s="34"/>
    </row>
    <row r="5" spans="1:9" x14ac:dyDescent="0.25">
      <c r="B5" s="1"/>
      <c r="C5" s="1"/>
      <c r="D5" s="1"/>
      <c r="E5" s="1"/>
      <c r="F5" s="1"/>
      <c r="G5" s="1"/>
      <c r="H5" s="1"/>
      <c r="I5" s="1"/>
    </row>
    <row r="6" spans="1:9" s="3" customFormat="1" ht="34.5" customHeight="1" x14ac:dyDescent="0.2">
      <c r="A6" s="35" t="s">
        <v>4</v>
      </c>
      <c r="B6" s="35" t="s">
        <v>5</v>
      </c>
      <c r="C6" s="35" t="s">
        <v>26</v>
      </c>
      <c r="D6" s="35" t="s">
        <v>6</v>
      </c>
      <c r="E6" s="35" t="s">
        <v>7</v>
      </c>
      <c r="F6" s="35"/>
      <c r="G6" s="35"/>
      <c r="H6" s="35"/>
      <c r="I6" s="35"/>
    </row>
    <row r="7" spans="1:9" s="3" customFormat="1" x14ac:dyDescent="0.2">
      <c r="A7" s="35"/>
      <c r="B7" s="35"/>
      <c r="C7" s="35"/>
      <c r="D7" s="35"/>
      <c r="E7" s="4" t="s">
        <v>8</v>
      </c>
      <c r="F7" s="4" t="s">
        <v>9</v>
      </c>
      <c r="G7" s="4" t="s">
        <v>2</v>
      </c>
      <c r="H7" s="4" t="s">
        <v>3</v>
      </c>
      <c r="I7" s="4" t="s">
        <v>10</v>
      </c>
    </row>
    <row r="8" spans="1:9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s="3" customFormat="1" x14ac:dyDescent="0.2">
      <c r="A9" s="35" t="s">
        <v>22</v>
      </c>
      <c r="B9" s="36" t="s">
        <v>24</v>
      </c>
      <c r="C9" s="35" t="s">
        <v>21</v>
      </c>
      <c r="D9" s="10" t="s">
        <v>0</v>
      </c>
      <c r="E9" s="11">
        <f>SUM(F9:I9)</f>
        <v>170438.73563000001</v>
      </c>
      <c r="F9" s="11">
        <f>SUM(F10:F14)</f>
        <v>39951.1</v>
      </c>
      <c r="G9" s="11">
        <f t="shared" ref="G9:I9" si="0">SUM(G10:G14)</f>
        <v>46587.635629999997</v>
      </c>
      <c r="H9" s="11">
        <f t="shared" si="0"/>
        <v>41950</v>
      </c>
      <c r="I9" s="11">
        <f t="shared" si="0"/>
        <v>41950</v>
      </c>
    </row>
    <row r="10" spans="1:9" s="3" customFormat="1" ht="33" x14ac:dyDescent="0.2">
      <c r="A10" s="35"/>
      <c r="B10" s="36"/>
      <c r="C10" s="35"/>
      <c r="D10" s="13" t="s">
        <v>28</v>
      </c>
      <c r="E10" s="9">
        <f t="shared" ref="E10:E14" si="1">SUM(F10:I10)</f>
        <v>0</v>
      </c>
      <c r="F10" s="9">
        <v>0</v>
      </c>
      <c r="G10" s="9">
        <v>0</v>
      </c>
      <c r="H10" s="9">
        <v>0</v>
      </c>
      <c r="I10" s="9">
        <v>0</v>
      </c>
    </row>
    <row r="11" spans="1:9" s="3" customFormat="1" ht="49.5" x14ac:dyDescent="0.2">
      <c r="A11" s="35"/>
      <c r="B11" s="36"/>
      <c r="C11" s="35"/>
      <c r="D11" s="5" t="s">
        <v>12</v>
      </c>
      <c r="E11" s="9">
        <f t="shared" si="1"/>
        <v>0</v>
      </c>
      <c r="F11" s="9">
        <v>0</v>
      </c>
      <c r="G11" s="9">
        <v>0</v>
      </c>
      <c r="H11" s="9">
        <v>0</v>
      </c>
      <c r="I11" s="9">
        <v>0</v>
      </c>
    </row>
    <row r="12" spans="1:9" s="3" customFormat="1" x14ac:dyDescent="0.2">
      <c r="A12" s="35"/>
      <c r="B12" s="36"/>
      <c r="C12" s="35"/>
      <c r="D12" s="5" t="s">
        <v>13</v>
      </c>
      <c r="E12" s="9">
        <f t="shared" si="1"/>
        <v>0</v>
      </c>
      <c r="F12" s="9">
        <v>0</v>
      </c>
      <c r="G12" s="9">
        <v>0</v>
      </c>
      <c r="H12" s="9">
        <v>0</v>
      </c>
      <c r="I12" s="9">
        <v>0</v>
      </c>
    </row>
    <row r="13" spans="1:9" s="3" customFormat="1" ht="49.5" x14ac:dyDescent="0.2">
      <c r="A13" s="35"/>
      <c r="B13" s="36"/>
      <c r="C13" s="35"/>
      <c r="D13" s="8" t="s">
        <v>20</v>
      </c>
      <c r="E13" s="9">
        <f>SUM(F13:I13)</f>
        <v>170438.73563000001</v>
      </c>
      <c r="F13" s="9">
        <v>39951.1</v>
      </c>
      <c r="G13" s="9">
        <f>46587.63563</f>
        <v>46587.635629999997</v>
      </c>
      <c r="H13" s="9">
        <v>41950</v>
      </c>
      <c r="I13" s="9">
        <v>41950</v>
      </c>
    </row>
    <row r="14" spans="1:9" s="3" customFormat="1" x14ac:dyDescent="0.2">
      <c r="A14" s="35"/>
      <c r="B14" s="36"/>
      <c r="C14" s="35"/>
      <c r="D14" s="5" t="s">
        <v>14</v>
      </c>
      <c r="E14" s="9">
        <f t="shared" si="1"/>
        <v>0</v>
      </c>
      <c r="F14" s="9">
        <v>0</v>
      </c>
      <c r="G14" s="9">
        <v>0</v>
      </c>
      <c r="H14" s="9">
        <v>0</v>
      </c>
      <c r="I14" s="9">
        <v>0</v>
      </c>
    </row>
    <row r="15" spans="1:9" s="3" customFormat="1" x14ac:dyDescent="0.2">
      <c r="A15" s="35" t="s">
        <v>23</v>
      </c>
      <c r="B15" s="37" t="s">
        <v>25</v>
      </c>
      <c r="C15" s="35" t="s">
        <v>21</v>
      </c>
      <c r="D15" s="10" t="s">
        <v>0</v>
      </c>
      <c r="E15" s="11">
        <f>SUM(F15:I15)</f>
        <v>256724.73297999997</v>
      </c>
      <c r="F15" s="11">
        <f>SUM(F16:F20)</f>
        <v>81392.413409999994</v>
      </c>
      <c r="G15" s="11">
        <f>SUM(G16:G20)</f>
        <v>78288.845570000005</v>
      </c>
      <c r="H15" s="11">
        <f t="shared" ref="H15:I15" si="2">SUM(H16:H20)</f>
        <v>46039.237000000001</v>
      </c>
      <c r="I15" s="11">
        <f t="shared" si="2"/>
        <v>51004.236999999994</v>
      </c>
    </row>
    <row r="16" spans="1:9" s="3" customFormat="1" ht="33" x14ac:dyDescent="0.2">
      <c r="A16" s="35"/>
      <c r="B16" s="37"/>
      <c r="C16" s="35"/>
      <c r="D16" s="13" t="s">
        <v>28</v>
      </c>
      <c r="E16" s="9">
        <f t="shared" ref="E16" si="3">F16+G16+H16+I16</f>
        <v>0</v>
      </c>
      <c r="F16" s="9">
        <v>0</v>
      </c>
      <c r="G16" s="9">
        <v>0</v>
      </c>
      <c r="H16" s="9">
        <v>0</v>
      </c>
      <c r="I16" s="9">
        <v>0</v>
      </c>
    </row>
    <row r="17" spans="1:10" s="3" customFormat="1" ht="49.5" x14ac:dyDescent="0.2">
      <c r="A17" s="35"/>
      <c r="B17" s="37"/>
      <c r="C17" s="35"/>
      <c r="D17" s="5" t="s">
        <v>12</v>
      </c>
      <c r="E17" s="9">
        <f t="shared" ref="E17:E20" si="4">SUM(F17:I17)</f>
        <v>59215.820370000001</v>
      </c>
      <c r="F17" s="9">
        <v>15763.560369999999</v>
      </c>
      <c r="G17" s="9">
        <v>14866.66</v>
      </c>
      <c r="H17" s="9">
        <v>14292.8</v>
      </c>
      <c r="I17" s="9">
        <v>14292.8</v>
      </c>
      <c r="J17" s="12"/>
    </row>
    <row r="18" spans="1:10" s="3" customFormat="1" x14ac:dyDescent="0.2">
      <c r="A18" s="35"/>
      <c r="B18" s="37"/>
      <c r="C18" s="35"/>
      <c r="D18" s="5" t="s">
        <v>13</v>
      </c>
      <c r="E18" s="9">
        <f t="shared" si="4"/>
        <v>25861.474999999999</v>
      </c>
      <c r="F18" s="9">
        <v>23861.474999999999</v>
      </c>
      <c r="G18" s="9">
        <f>0+2000</f>
        <v>2000</v>
      </c>
      <c r="H18" s="9">
        <v>0</v>
      </c>
      <c r="I18" s="9">
        <v>0</v>
      </c>
    </row>
    <row r="19" spans="1:10" s="3" customFormat="1" ht="49.5" x14ac:dyDescent="0.2">
      <c r="A19" s="35"/>
      <c r="B19" s="37"/>
      <c r="C19" s="35"/>
      <c r="D19" s="8" t="s">
        <v>20</v>
      </c>
      <c r="E19" s="9">
        <f t="shared" si="4"/>
        <v>149297.43760999999</v>
      </c>
      <c r="F19" s="9">
        <f>41879.0845-111.70646</f>
        <v>41767.378039999996</v>
      </c>
      <c r="G19" s="9">
        <f>34070.57207+2433.30447+980+1588.30903</f>
        <v>39072.185570000001</v>
      </c>
      <c r="H19" s="9">
        <v>31746.437000000002</v>
      </c>
      <c r="I19" s="9">
        <v>36711.436999999998</v>
      </c>
    </row>
    <row r="20" spans="1:10" s="3" customFormat="1" x14ac:dyDescent="0.2">
      <c r="A20" s="35"/>
      <c r="B20" s="37"/>
      <c r="C20" s="35"/>
      <c r="D20" s="5" t="s">
        <v>14</v>
      </c>
      <c r="E20" s="9">
        <f t="shared" si="4"/>
        <v>22350</v>
      </c>
      <c r="F20" s="9">
        <v>0</v>
      </c>
      <c r="G20" s="9">
        <v>22350</v>
      </c>
      <c r="H20" s="9">
        <v>0</v>
      </c>
      <c r="I20" s="9">
        <v>0</v>
      </c>
      <c r="J20" s="3" t="s">
        <v>27</v>
      </c>
    </row>
    <row r="21" spans="1:10" s="3" customFormat="1" ht="16.5" customHeight="1" x14ac:dyDescent="0.2">
      <c r="A21" s="15" t="s">
        <v>15</v>
      </c>
      <c r="B21" s="16"/>
      <c r="C21" s="17"/>
      <c r="D21" s="10" t="s">
        <v>0</v>
      </c>
      <c r="E21" s="11">
        <f>SUM(F21:I21)</f>
        <v>427163.46861000004</v>
      </c>
      <c r="F21" s="11">
        <f>F22+F23+F24+F25+F26</f>
        <v>121343.51340999999</v>
      </c>
      <c r="G21" s="11">
        <f t="shared" ref="G21:I21" si="5">G22+G23+G24+G25+G26</f>
        <v>124876.48120000001</v>
      </c>
      <c r="H21" s="11">
        <f t="shared" si="5"/>
        <v>87989.237000000008</v>
      </c>
      <c r="I21" s="11">
        <f t="shared" si="5"/>
        <v>92954.237000000008</v>
      </c>
    </row>
    <row r="22" spans="1:10" s="3" customFormat="1" ht="16.5" customHeight="1" x14ac:dyDescent="0.2">
      <c r="A22" s="18"/>
      <c r="B22" s="19"/>
      <c r="C22" s="20"/>
      <c r="D22" s="10" t="s">
        <v>28</v>
      </c>
      <c r="E22" s="11">
        <f t="shared" ref="E22" si="6">SUM(F22:I22)</f>
        <v>0</v>
      </c>
      <c r="F22" s="11">
        <f>F10+F16</f>
        <v>0</v>
      </c>
      <c r="G22" s="11">
        <f t="shared" ref="G22:I22" si="7">G10+G16</f>
        <v>0</v>
      </c>
      <c r="H22" s="11">
        <f t="shared" si="7"/>
        <v>0</v>
      </c>
      <c r="I22" s="11">
        <f t="shared" si="7"/>
        <v>0</v>
      </c>
    </row>
    <row r="23" spans="1:10" s="3" customFormat="1" ht="49.5" x14ac:dyDescent="0.2">
      <c r="A23" s="18"/>
      <c r="B23" s="19"/>
      <c r="C23" s="20"/>
      <c r="D23" s="10" t="s">
        <v>12</v>
      </c>
      <c r="E23" s="11">
        <f>SUM(F23:I23)</f>
        <v>59215.820370000001</v>
      </c>
      <c r="F23" s="11">
        <f>F11+F17</f>
        <v>15763.560369999999</v>
      </c>
      <c r="G23" s="11">
        <f>G11+G17</f>
        <v>14866.66</v>
      </c>
      <c r="H23" s="11">
        <f>H11+H17</f>
        <v>14292.8</v>
      </c>
      <c r="I23" s="11">
        <f>I11+I17</f>
        <v>14292.8</v>
      </c>
    </row>
    <row r="24" spans="1:10" s="3" customFormat="1" x14ac:dyDescent="0.2">
      <c r="A24" s="18"/>
      <c r="B24" s="19"/>
      <c r="C24" s="20"/>
      <c r="D24" s="10" t="s">
        <v>13</v>
      </c>
      <c r="E24" s="11">
        <f>SUM(F24:I24)</f>
        <v>25861.474999999999</v>
      </c>
      <c r="F24" s="11">
        <f>F12+F18</f>
        <v>23861.474999999999</v>
      </c>
      <c r="G24" s="11">
        <f t="shared" ref="G24:I24" si="8">G12+G18</f>
        <v>2000</v>
      </c>
      <c r="H24" s="11">
        <f t="shared" si="8"/>
        <v>0</v>
      </c>
      <c r="I24" s="11">
        <f t="shared" si="8"/>
        <v>0</v>
      </c>
    </row>
    <row r="25" spans="1:10" s="3" customFormat="1" ht="49.5" x14ac:dyDescent="0.2">
      <c r="A25" s="18"/>
      <c r="B25" s="19"/>
      <c r="C25" s="20"/>
      <c r="D25" s="10" t="s">
        <v>20</v>
      </c>
      <c r="E25" s="11">
        <f>SUM(F25:I25)</f>
        <v>319736.17324000003</v>
      </c>
      <c r="F25" s="11">
        <f>F13+F19</f>
        <v>81718.478039999987</v>
      </c>
      <c r="G25" s="11">
        <f>G13+G19</f>
        <v>85659.821200000006</v>
      </c>
      <c r="H25" s="11">
        <f t="shared" ref="H25:I25" si="9">H13+H19</f>
        <v>73696.437000000005</v>
      </c>
      <c r="I25" s="11">
        <f t="shared" si="9"/>
        <v>78661.437000000005</v>
      </c>
    </row>
    <row r="26" spans="1:10" s="3" customFormat="1" ht="33" x14ac:dyDescent="0.2">
      <c r="A26" s="21"/>
      <c r="B26" s="22"/>
      <c r="C26" s="23"/>
      <c r="D26" s="10" t="s">
        <v>14</v>
      </c>
      <c r="E26" s="11">
        <f>SUM(F26:I26)</f>
        <v>22350</v>
      </c>
      <c r="F26" s="11">
        <f>F14+F20</f>
        <v>0</v>
      </c>
      <c r="G26" s="11">
        <f t="shared" ref="G26:I26" si="10">G14+G20</f>
        <v>22350</v>
      </c>
      <c r="H26" s="11">
        <f t="shared" si="10"/>
        <v>0</v>
      </c>
      <c r="I26" s="11">
        <f t="shared" si="10"/>
        <v>0</v>
      </c>
    </row>
    <row r="27" spans="1:10" s="3" customFormat="1" x14ac:dyDescent="0.2">
      <c r="A27" s="33" t="s">
        <v>16</v>
      </c>
      <c r="B27" s="33"/>
      <c r="C27" s="7"/>
      <c r="D27" s="7"/>
      <c r="E27" s="9"/>
      <c r="F27" s="9"/>
      <c r="G27" s="9"/>
      <c r="H27" s="9"/>
      <c r="I27" s="9"/>
    </row>
    <row r="28" spans="1:10" s="3" customFormat="1" ht="16.5" customHeight="1" x14ac:dyDescent="0.2">
      <c r="A28" s="24" t="s">
        <v>17</v>
      </c>
      <c r="B28" s="25"/>
      <c r="C28" s="26"/>
      <c r="D28" s="10" t="s">
        <v>0</v>
      </c>
      <c r="E28" s="11">
        <f t="shared" ref="E28:E33" si="11">SUM(F28:I28)</f>
        <v>0</v>
      </c>
      <c r="F28" s="11">
        <f>F29+F30+F31+F32+F33</f>
        <v>0</v>
      </c>
      <c r="G28" s="11">
        <f t="shared" ref="G28:I28" si="12">G29+G30+G31+G32+G33</f>
        <v>0</v>
      </c>
      <c r="H28" s="11">
        <f t="shared" si="12"/>
        <v>0</v>
      </c>
      <c r="I28" s="11">
        <f t="shared" si="12"/>
        <v>0</v>
      </c>
    </row>
    <row r="29" spans="1:10" s="3" customFormat="1" ht="36.75" customHeight="1" x14ac:dyDescent="0.2">
      <c r="A29" s="27"/>
      <c r="B29" s="28"/>
      <c r="C29" s="29"/>
      <c r="D29" s="13" t="s">
        <v>28</v>
      </c>
      <c r="E29" s="11">
        <f t="shared" si="11"/>
        <v>0</v>
      </c>
      <c r="F29" s="11"/>
      <c r="G29" s="11"/>
      <c r="H29" s="11"/>
      <c r="I29" s="11"/>
    </row>
    <row r="30" spans="1:10" s="3" customFormat="1" ht="49.5" x14ac:dyDescent="0.2">
      <c r="A30" s="27"/>
      <c r="B30" s="28"/>
      <c r="C30" s="29"/>
      <c r="D30" s="6" t="s">
        <v>12</v>
      </c>
      <c r="E30" s="11">
        <f t="shared" si="11"/>
        <v>0</v>
      </c>
      <c r="F30" s="9">
        <v>0</v>
      </c>
      <c r="G30" s="9">
        <v>0</v>
      </c>
      <c r="H30" s="9">
        <v>0</v>
      </c>
      <c r="I30" s="9">
        <v>0</v>
      </c>
    </row>
    <row r="31" spans="1:10" s="3" customFormat="1" x14ac:dyDescent="0.2">
      <c r="A31" s="27"/>
      <c r="B31" s="28"/>
      <c r="C31" s="29"/>
      <c r="D31" s="6" t="s">
        <v>13</v>
      </c>
      <c r="E31" s="11">
        <f t="shared" si="11"/>
        <v>0</v>
      </c>
      <c r="F31" s="9">
        <v>0</v>
      </c>
      <c r="G31" s="9">
        <v>0</v>
      </c>
      <c r="H31" s="9">
        <v>0</v>
      </c>
      <c r="I31" s="9">
        <v>0</v>
      </c>
    </row>
    <row r="32" spans="1:10" s="3" customFormat="1" ht="49.5" x14ac:dyDescent="0.2">
      <c r="A32" s="27"/>
      <c r="B32" s="28"/>
      <c r="C32" s="29"/>
      <c r="D32" s="8" t="s">
        <v>20</v>
      </c>
      <c r="E32" s="11">
        <f t="shared" si="11"/>
        <v>0</v>
      </c>
      <c r="F32" s="9">
        <v>0</v>
      </c>
      <c r="G32" s="9">
        <v>0</v>
      </c>
      <c r="H32" s="9">
        <v>0</v>
      </c>
      <c r="I32" s="9">
        <v>0</v>
      </c>
    </row>
    <row r="33" spans="1:9" s="3" customFormat="1" x14ac:dyDescent="0.2">
      <c r="A33" s="30"/>
      <c r="B33" s="31"/>
      <c r="C33" s="32"/>
      <c r="D33" s="6" t="s">
        <v>14</v>
      </c>
      <c r="E33" s="11">
        <f t="shared" si="11"/>
        <v>0</v>
      </c>
      <c r="F33" s="9">
        <v>0</v>
      </c>
      <c r="G33" s="9">
        <v>0</v>
      </c>
      <c r="H33" s="9">
        <v>0</v>
      </c>
      <c r="I33" s="9">
        <v>0</v>
      </c>
    </row>
    <row r="34" spans="1:9" s="3" customFormat="1" ht="16.5" customHeight="1" x14ac:dyDescent="0.2">
      <c r="A34" s="24" t="s">
        <v>18</v>
      </c>
      <c r="B34" s="25"/>
      <c r="C34" s="26"/>
      <c r="D34" s="10" t="s">
        <v>0</v>
      </c>
      <c r="E34" s="11">
        <f>SUM(F34:I34)</f>
        <v>427163.46861000004</v>
      </c>
      <c r="F34" s="11">
        <f>F35+F36+F37+F38+F39</f>
        <v>121343.51340999999</v>
      </c>
      <c r="G34" s="11">
        <f>SUM(G36:G39)</f>
        <v>124876.48120000001</v>
      </c>
      <c r="H34" s="11">
        <f>SUM(H36:H39)</f>
        <v>87989.237000000008</v>
      </c>
      <c r="I34" s="11">
        <f>SUM(I36:I39)</f>
        <v>92954.237000000008</v>
      </c>
    </row>
    <row r="35" spans="1:9" s="3" customFormat="1" ht="37.5" customHeight="1" x14ac:dyDescent="0.2">
      <c r="A35" s="27"/>
      <c r="B35" s="28"/>
      <c r="C35" s="29"/>
      <c r="D35" s="13" t="s">
        <v>28</v>
      </c>
      <c r="E35" s="9">
        <f t="shared" ref="E35" si="13">SUM(F35:I35)</f>
        <v>0</v>
      </c>
      <c r="F35" s="11"/>
      <c r="G35" s="11"/>
      <c r="H35" s="11"/>
      <c r="I35" s="11"/>
    </row>
    <row r="36" spans="1:9" ht="49.5" x14ac:dyDescent="0.25">
      <c r="A36" s="27"/>
      <c r="B36" s="28"/>
      <c r="C36" s="29"/>
      <c r="D36" s="6" t="s">
        <v>12</v>
      </c>
      <c r="E36" s="9">
        <f>SUM(F36:I36)</f>
        <v>59215.820370000001</v>
      </c>
      <c r="F36" s="9">
        <f>F23</f>
        <v>15763.560369999999</v>
      </c>
      <c r="G36" s="9">
        <f t="shared" ref="G36:I36" si="14">G23</f>
        <v>14866.66</v>
      </c>
      <c r="H36" s="9">
        <f t="shared" si="14"/>
        <v>14292.8</v>
      </c>
      <c r="I36" s="9">
        <f t="shared" si="14"/>
        <v>14292.8</v>
      </c>
    </row>
    <row r="37" spans="1:9" x14ac:dyDescent="0.25">
      <c r="A37" s="27"/>
      <c r="B37" s="28"/>
      <c r="C37" s="29"/>
      <c r="D37" s="6" t="s">
        <v>13</v>
      </c>
      <c r="E37" s="9">
        <f>SUM(F37:I37)</f>
        <v>25861.474999999999</v>
      </c>
      <c r="F37" s="9">
        <f t="shared" ref="F37:I37" si="15">F24</f>
        <v>23861.474999999999</v>
      </c>
      <c r="G37" s="9">
        <f t="shared" si="15"/>
        <v>2000</v>
      </c>
      <c r="H37" s="9">
        <f t="shared" si="15"/>
        <v>0</v>
      </c>
      <c r="I37" s="9">
        <f t="shared" si="15"/>
        <v>0</v>
      </c>
    </row>
    <row r="38" spans="1:9" ht="49.5" x14ac:dyDescent="0.25">
      <c r="A38" s="27"/>
      <c r="B38" s="28"/>
      <c r="C38" s="29"/>
      <c r="D38" s="8" t="s">
        <v>20</v>
      </c>
      <c r="E38" s="9">
        <f>SUM(F38:I38)</f>
        <v>319736.17324000003</v>
      </c>
      <c r="F38" s="9">
        <f>F25</f>
        <v>81718.478039999987</v>
      </c>
      <c r="G38" s="9">
        <f>G25</f>
        <v>85659.821200000006</v>
      </c>
      <c r="H38" s="9">
        <f t="shared" ref="H38:I38" si="16">H25</f>
        <v>73696.437000000005</v>
      </c>
      <c r="I38" s="9">
        <f t="shared" si="16"/>
        <v>78661.437000000005</v>
      </c>
    </row>
    <row r="39" spans="1:9" x14ac:dyDescent="0.25">
      <c r="A39" s="30"/>
      <c r="B39" s="31"/>
      <c r="C39" s="32"/>
      <c r="D39" s="6" t="s">
        <v>14</v>
      </c>
      <c r="E39" s="9">
        <f>SUM(F39:I39)</f>
        <v>22350</v>
      </c>
      <c r="F39" s="9">
        <f t="shared" ref="F39:I39" si="17">F26</f>
        <v>0</v>
      </c>
      <c r="G39" s="9">
        <f t="shared" si="17"/>
        <v>22350</v>
      </c>
      <c r="H39" s="9">
        <f t="shared" si="17"/>
        <v>0</v>
      </c>
      <c r="I39" s="9">
        <f t="shared" si="17"/>
        <v>0</v>
      </c>
    </row>
    <row r="40" spans="1:9" x14ac:dyDescent="0.25">
      <c r="A40" s="33" t="s">
        <v>16</v>
      </c>
      <c r="B40" s="33"/>
      <c r="C40" s="7"/>
      <c r="D40" s="7"/>
      <c r="E40" s="9"/>
      <c r="F40" s="9"/>
      <c r="G40" s="9"/>
      <c r="H40" s="9"/>
      <c r="I40" s="9"/>
    </row>
    <row r="41" spans="1:9" ht="16.5" customHeight="1" x14ac:dyDescent="0.25">
      <c r="A41" s="24" t="s">
        <v>29</v>
      </c>
      <c r="B41" s="25"/>
      <c r="C41" s="26"/>
      <c r="D41" s="10" t="s">
        <v>0</v>
      </c>
      <c r="E41" s="11">
        <f>SUM(F41:I41)</f>
        <v>427163.46861000004</v>
      </c>
      <c r="F41" s="11">
        <f>SUM(F42:F46)</f>
        <v>121343.51340999999</v>
      </c>
      <c r="G41" s="11">
        <f>SUM(G42:G46)</f>
        <v>124876.48120000001</v>
      </c>
      <c r="H41" s="11">
        <f t="shared" ref="H41:I41" si="18">SUM(H42:H46)</f>
        <v>87989.237000000008</v>
      </c>
      <c r="I41" s="11">
        <f t="shared" si="18"/>
        <v>92954.237000000008</v>
      </c>
    </row>
    <row r="42" spans="1:9" ht="16.5" customHeight="1" x14ac:dyDescent="0.25">
      <c r="A42" s="27"/>
      <c r="B42" s="28"/>
      <c r="C42" s="29"/>
      <c r="D42" s="14" t="s">
        <v>28</v>
      </c>
      <c r="E42" s="9">
        <f t="shared" ref="E42" si="19">SUM(F42:I42)</f>
        <v>0</v>
      </c>
      <c r="F42" s="11"/>
      <c r="G42" s="11"/>
      <c r="H42" s="11"/>
      <c r="I42" s="11"/>
    </row>
    <row r="43" spans="1:9" ht="49.5" x14ac:dyDescent="0.25">
      <c r="A43" s="27"/>
      <c r="B43" s="28"/>
      <c r="C43" s="29"/>
      <c r="D43" s="6" t="s">
        <v>12</v>
      </c>
      <c r="E43" s="9">
        <f>SUM(F43:I43)</f>
        <v>59215.820370000001</v>
      </c>
      <c r="F43" s="9">
        <f>F11+F17</f>
        <v>15763.560369999999</v>
      </c>
      <c r="G43" s="9">
        <f t="shared" ref="G43:I43" si="20">G11+G17</f>
        <v>14866.66</v>
      </c>
      <c r="H43" s="9">
        <f t="shared" si="20"/>
        <v>14292.8</v>
      </c>
      <c r="I43" s="9">
        <f t="shared" si="20"/>
        <v>14292.8</v>
      </c>
    </row>
    <row r="44" spans="1:9" x14ac:dyDescent="0.25">
      <c r="A44" s="27"/>
      <c r="B44" s="28"/>
      <c r="C44" s="29"/>
      <c r="D44" s="6" t="s">
        <v>13</v>
      </c>
      <c r="E44" s="9">
        <f>SUM(F44:I44)</f>
        <v>25861.474999999999</v>
      </c>
      <c r="F44" s="9">
        <f>F12+F18</f>
        <v>23861.474999999999</v>
      </c>
      <c r="G44" s="9">
        <f t="shared" ref="G44:I44" si="21">G12+G18</f>
        <v>2000</v>
      </c>
      <c r="H44" s="9">
        <f t="shared" si="21"/>
        <v>0</v>
      </c>
      <c r="I44" s="9">
        <f t="shared" si="21"/>
        <v>0</v>
      </c>
    </row>
    <row r="45" spans="1:9" ht="49.5" x14ac:dyDescent="0.25">
      <c r="A45" s="27"/>
      <c r="B45" s="28"/>
      <c r="C45" s="29"/>
      <c r="D45" s="8" t="s">
        <v>20</v>
      </c>
      <c r="E45" s="9">
        <f>SUM(F45:I45)</f>
        <v>319736.17324000003</v>
      </c>
      <c r="F45" s="9">
        <f>F13+F19</f>
        <v>81718.478039999987</v>
      </c>
      <c r="G45" s="9">
        <f t="shared" ref="G45:I45" si="22">G13+G19</f>
        <v>85659.821200000006</v>
      </c>
      <c r="H45" s="9">
        <f t="shared" si="22"/>
        <v>73696.437000000005</v>
      </c>
      <c r="I45" s="9">
        <f t="shared" si="22"/>
        <v>78661.437000000005</v>
      </c>
    </row>
    <row r="46" spans="1:9" x14ac:dyDescent="0.25">
      <c r="A46" s="30"/>
      <c r="B46" s="31"/>
      <c r="C46" s="32"/>
      <c r="D46" s="6" t="s">
        <v>14</v>
      </c>
      <c r="E46" s="9">
        <f>SUM(F46:I46)</f>
        <v>22350</v>
      </c>
      <c r="F46" s="9">
        <f>F14+F20</f>
        <v>0</v>
      </c>
      <c r="G46" s="9">
        <f t="shared" ref="G46:I46" si="23">G14+G20</f>
        <v>22350</v>
      </c>
      <c r="H46" s="9">
        <f t="shared" si="23"/>
        <v>0</v>
      </c>
      <c r="I46" s="9">
        <f t="shared" si="23"/>
        <v>0</v>
      </c>
    </row>
    <row r="47" spans="1:9" ht="16.5" customHeight="1" x14ac:dyDescent="0.25">
      <c r="A47" s="24" t="s">
        <v>19</v>
      </c>
      <c r="B47" s="25"/>
      <c r="C47" s="26"/>
      <c r="D47" s="10" t="s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</row>
    <row r="48" spans="1:9" ht="49.5" x14ac:dyDescent="0.25">
      <c r="A48" s="27"/>
      <c r="B48" s="28"/>
      <c r="C48" s="29"/>
      <c r="D48" s="6" t="s">
        <v>12</v>
      </c>
      <c r="E48" s="9">
        <f t="shared" ref="E48:E51" si="24">SUM(F48:I48)</f>
        <v>0</v>
      </c>
      <c r="F48" s="9">
        <v>0</v>
      </c>
      <c r="G48" s="9">
        <v>0</v>
      </c>
      <c r="H48" s="9">
        <v>0</v>
      </c>
      <c r="I48" s="9">
        <v>0</v>
      </c>
    </row>
    <row r="49" spans="1:9" x14ac:dyDescent="0.25">
      <c r="A49" s="27"/>
      <c r="B49" s="28"/>
      <c r="C49" s="29"/>
      <c r="D49" s="6" t="s">
        <v>13</v>
      </c>
      <c r="E49" s="9">
        <f t="shared" si="24"/>
        <v>0</v>
      </c>
      <c r="F49" s="9">
        <v>0</v>
      </c>
      <c r="G49" s="9">
        <v>0</v>
      </c>
      <c r="H49" s="9">
        <v>0</v>
      </c>
      <c r="I49" s="9">
        <v>0</v>
      </c>
    </row>
    <row r="50" spans="1:9" ht="49.5" x14ac:dyDescent="0.25">
      <c r="A50" s="27"/>
      <c r="B50" s="28"/>
      <c r="C50" s="29"/>
      <c r="D50" s="8" t="s">
        <v>20</v>
      </c>
      <c r="E50" s="9">
        <f t="shared" si="24"/>
        <v>0</v>
      </c>
      <c r="F50" s="9">
        <v>0</v>
      </c>
      <c r="G50" s="9">
        <v>0</v>
      </c>
      <c r="H50" s="9">
        <v>0</v>
      </c>
      <c r="I50" s="9">
        <v>0</v>
      </c>
    </row>
    <row r="51" spans="1:9" x14ac:dyDescent="0.25">
      <c r="A51" s="30"/>
      <c r="B51" s="31"/>
      <c r="C51" s="32"/>
      <c r="D51" s="6" t="s">
        <v>14</v>
      </c>
      <c r="E51" s="9">
        <f t="shared" si="24"/>
        <v>0</v>
      </c>
      <c r="F51" s="9">
        <v>0</v>
      </c>
      <c r="G51" s="9">
        <v>0</v>
      </c>
      <c r="H51" s="9">
        <v>0</v>
      </c>
      <c r="I51" s="9">
        <v>0</v>
      </c>
    </row>
  </sheetData>
  <mergeCells count="20">
    <mergeCell ref="H1:I1"/>
    <mergeCell ref="C9:C14"/>
    <mergeCell ref="A9:A14"/>
    <mergeCell ref="B9:B14"/>
    <mergeCell ref="A15:A20"/>
    <mergeCell ref="B15:B20"/>
    <mergeCell ref="C15:C20"/>
    <mergeCell ref="E6:I6"/>
    <mergeCell ref="A6:A7"/>
    <mergeCell ref="B6:B7"/>
    <mergeCell ref="C6:C7"/>
    <mergeCell ref="D6:D7"/>
    <mergeCell ref="A4:I4"/>
    <mergeCell ref="A21:C26"/>
    <mergeCell ref="A28:C33"/>
    <mergeCell ref="A34:C39"/>
    <mergeCell ref="A41:C46"/>
    <mergeCell ref="A47:C51"/>
    <mergeCell ref="A40:B40"/>
    <mergeCell ref="A27:B27"/>
  </mergeCells>
  <printOptions horizontalCentered="1"/>
  <pageMargins left="0" right="0" top="0.78740157480314965" bottom="0" header="0" footer="0"/>
  <pageSetup paperSize="9" scale="66" fitToHeight="0" orientation="landscape" r:id="rId1"/>
  <rowBreaks count="1" manualBreakCount="1">
    <brk id="2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Туйкина И В</cp:lastModifiedBy>
  <cp:lastPrinted>2018-06-19T10:52:02Z</cp:lastPrinted>
  <dcterms:created xsi:type="dcterms:W3CDTF">1996-10-08T23:32:33Z</dcterms:created>
  <dcterms:modified xsi:type="dcterms:W3CDTF">2018-06-29T08:33:22Z</dcterms:modified>
</cp:coreProperties>
</file>