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1c\Общие файлы\Отдел экономики\Законодательство\НПА администрации поселения\Постановления\Порядок по бюдж.ассигнов\проект с 2018\Приложения к порядку\"/>
    </mc:Choice>
  </mc:AlternateContent>
  <bookViews>
    <workbookView xWindow="360" yWindow="150" windowWidth="13395" windowHeight="7995" activeTab="1"/>
  </bookViews>
  <sheets>
    <sheet name="Новый" sheetId="2" r:id="rId1"/>
    <sheet name="Пойковский" sheetId="3" r:id="rId2"/>
  </sheets>
  <calcPr calcId="152511"/>
  <fileRecoveryPr repairLoad="1"/>
</workbook>
</file>

<file path=xl/calcChain.xml><?xml version="1.0" encoding="utf-8"?>
<calcChain xmlns="http://schemas.openxmlformats.org/spreadsheetml/2006/main">
  <c r="N35" i="3" l="1"/>
  <c r="O35" i="3" s="1"/>
  <c r="M34" i="3"/>
  <c r="L34" i="3"/>
  <c r="K33" i="3"/>
  <c r="J33" i="3"/>
  <c r="I32" i="3"/>
  <c r="O32" i="3" s="1"/>
  <c r="H31" i="3"/>
  <c r="G31" i="3"/>
  <c r="N29" i="3"/>
  <c r="O29" i="3" s="1"/>
  <c r="M28" i="3"/>
  <c r="L28" i="3"/>
  <c r="K27" i="3"/>
  <c r="J27" i="3"/>
  <c r="I26" i="3"/>
  <c r="O26" i="3" s="1"/>
  <c r="H25" i="3"/>
  <c r="G25" i="3"/>
  <c r="O24" i="3"/>
  <c r="N23" i="3"/>
  <c r="O23" i="3" s="1"/>
  <c r="M22" i="3"/>
  <c r="L22" i="3"/>
  <c r="K21" i="3"/>
  <c r="J21" i="3"/>
  <c r="I20" i="3"/>
  <c r="O20" i="3" s="1"/>
  <c r="H19" i="3"/>
  <c r="G19" i="3"/>
  <c r="N18" i="3"/>
  <c r="M18" i="3"/>
  <c r="L18" i="3"/>
  <c r="K18" i="3"/>
  <c r="J18" i="3"/>
  <c r="I18" i="3"/>
  <c r="H18" i="3"/>
  <c r="G18" i="3"/>
  <c r="N17" i="3"/>
  <c r="O17" i="3" s="1"/>
  <c r="M16" i="3"/>
  <c r="L16" i="3"/>
  <c r="K15" i="3"/>
  <c r="J15" i="3"/>
  <c r="O15" i="3" s="1"/>
  <c r="I14" i="3"/>
  <c r="O14" i="3" s="1"/>
  <c r="H13" i="3"/>
  <c r="G13" i="3"/>
  <c r="N11" i="3"/>
  <c r="N30" i="3" s="1"/>
  <c r="M11" i="3"/>
  <c r="L11" i="3"/>
  <c r="K11" i="3"/>
  <c r="J11" i="3"/>
  <c r="J36" i="3" s="1"/>
  <c r="I11" i="3"/>
  <c r="H11" i="3"/>
  <c r="G11" i="3"/>
  <c r="O9" i="3"/>
  <c r="M30" i="3" l="1"/>
  <c r="M44" i="3" s="1"/>
  <c r="O34" i="3"/>
  <c r="K36" i="3"/>
  <c r="K38" i="3" s="1"/>
  <c r="O21" i="3"/>
  <c r="O27" i="3"/>
  <c r="O33" i="3"/>
  <c r="O31" i="3"/>
  <c r="G36" i="3"/>
  <c r="O16" i="3"/>
  <c r="O22" i="3"/>
  <c r="L30" i="3"/>
  <c r="L44" i="3" s="1"/>
  <c r="O28" i="3"/>
  <c r="K30" i="3"/>
  <c r="K44" i="3" s="1"/>
  <c r="I30" i="3"/>
  <c r="I36" i="3" s="1"/>
  <c r="O11" i="3"/>
  <c r="O13" i="3"/>
  <c r="H30" i="3"/>
  <c r="H44" i="3" s="1"/>
  <c r="O19" i="3"/>
  <c r="O25" i="3"/>
  <c r="G30" i="3"/>
  <c r="G44" i="3" s="1"/>
  <c r="J38" i="3"/>
  <c r="J39" i="3"/>
  <c r="N44" i="3"/>
  <c r="N36" i="3"/>
  <c r="G39" i="3"/>
  <c r="G38" i="3"/>
  <c r="K39" i="3"/>
  <c r="J30" i="3"/>
  <c r="J44" i="3" s="1"/>
  <c r="H36" i="3"/>
  <c r="L36" i="3"/>
  <c r="M36" i="3"/>
  <c r="O18" i="3"/>
  <c r="J40" i="3" l="1"/>
  <c r="J41" i="3" s="1"/>
  <c r="J42" i="3" s="1"/>
  <c r="J43" i="3" s="1"/>
  <c r="I44" i="3"/>
  <c r="O44" i="3" s="1"/>
  <c r="O30" i="3"/>
  <c r="O36" i="3" s="1"/>
  <c r="L38" i="3"/>
  <c r="L39" i="3"/>
  <c r="L40" i="3" s="1"/>
  <c r="I39" i="3"/>
  <c r="I38" i="3"/>
  <c r="H39" i="3"/>
  <c r="H38" i="3"/>
  <c r="G40" i="3"/>
  <c r="K40" i="3"/>
  <c r="N38" i="3"/>
  <c r="N39" i="3"/>
  <c r="M39" i="3"/>
  <c r="M38" i="3"/>
  <c r="N40" i="3" l="1"/>
  <c r="O38" i="3"/>
  <c r="G41" i="3"/>
  <c r="L41" i="3"/>
  <c r="L42" i="3" s="1"/>
  <c r="L43" i="3" s="1"/>
  <c r="J46" i="3"/>
  <c r="J47" i="3" s="1"/>
  <c r="K41" i="3"/>
  <c r="K42" i="3" s="1"/>
  <c r="K43" i="3" s="1"/>
  <c r="H40" i="3"/>
  <c r="M40" i="3"/>
  <c r="O39" i="3"/>
  <c r="I40" i="3"/>
  <c r="N41" i="3"/>
  <c r="N42" i="3" s="1"/>
  <c r="O40" i="3" l="1"/>
  <c r="N43" i="3"/>
  <c r="N46" i="3" s="1"/>
  <c r="N47" i="3" s="1"/>
  <c r="K46" i="3"/>
  <c r="K47" i="3" s="1"/>
  <c r="L46" i="3"/>
  <c r="L47" i="3" s="1"/>
  <c r="M41" i="3"/>
  <c r="M42" i="3" s="1"/>
  <c r="M43" i="3" s="1"/>
  <c r="H41" i="3"/>
  <c r="H42" i="3" s="1"/>
  <c r="H43" i="3" s="1"/>
  <c r="I41" i="3"/>
  <c r="I42" i="3" s="1"/>
  <c r="I43" i="3" s="1"/>
  <c r="I46" i="3" s="1"/>
  <c r="I47" i="3" s="1"/>
  <c r="G42" i="3"/>
  <c r="M46" i="3" l="1"/>
  <c r="M47" i="3" s="1"/>
  <c r="H46" i="3"/>
  <c r="H47" i="3" s="1"/>
  <c r="O42" i="3"/>
  <c r="G43" i="3"/>
  <c r="O43" i="3" s="1"/>
  <c r="O41" i="3"/>
  <c r="G46" i="3" l="1"/>
  <c r="G47" i="3" s="1"/>
  <c r="O46" i="3"/>
</calcChain>
</file>

<file path=xl/sharedStrings.xml><?xml version="1.0" encoding="utf-8"?>
<sst xmlns="http://schemas.openxmlformats.org/spreadsheetml/2006/main" count="175" uniqueCount="116">
  <si>
    <t>Х</t>
  </si>
  <si>
    <t>Итого:</t>
  </si>
  <si>
    <t>Сумма, руб.</t>
  </si>
  <si>
    <t>Процент</t>
  </si>
  <si>
    <t>Наименование</t>
  </si>
  <si>
    <t>Коэффициент</t>
  </si>
  <si>
    <t>Код БА</t>
  </si>
  <si>
    <t>ГРБС</t>
  </si>
  <si>
    <t>Начисления на оплату труда в год</t>
  </si>
  <si>
    <t>Итого в год</t>
  </si>
  <si>
    <t>Итого в месяц</t>
  </si>
  <si>
    <t>Надбавка за наличие ученой степени</t>
  </si>
  <si>
    <t>Северная надбавка</t>
  </si>
  <si>
    <t>Сумма районного коэффициента</t>
  </si>
  <si>
    <t>Ежемесячная процентная надбавка к должностному окладу за работу со сведениями, составляющими государственную тайну</t>
  </si>
  <si>
    <t>Ежемесячная надбавка к должностному окладу за классный чин</t>
  </si>
  <si>
    <t>Надбавка за сложность и напряженность</t>
  </si>
  <si>
    <t>Ежемесячное поощрение</t>
  </si>
  <si>
    <t>Ежемесячная надбавка к должностному окладу за выслугу лет</t>
  </si>
  <si>
    <t>Ежемесячная надбавка к должностному окладу за особые условия муниципальной службы</t>
  </si>
  <si>
    <t>Должностной оклад</t>
  </si>
  <si>
    <t>Количество единиц</t>
  </si>
  <si>
    <t>Наименование должности</t>
  </si>
  <si>
    <t>Расчет фонда оплаты труда муниципальным служащим</t>
  </si>
  <si>
    <t>Руководитель ______________________</t>
  </si>
  <si>
    <t>_______________________</t>
  </si>
  <si>
    <t xml:space="preserve">            (должность)</t>
  </si>
  <si>
    <t xml:space="preserve">    (подпись)</t>
  </si>
  <si>
    <t xml:space="preserve">          (расшифровка подписи)</t>
  </si>
  <si>
    <t>Исполнитель ______________________</t>
  </si>
  <si>
    <t>_____________________</t>
  </si>
  <si>
    <t xml:space="preserve">     (подпись)</t>
  </si>
  <si>
    <t xml:space="preserve">           (расшифровка подписи)</t>
  </si>
  <si>
    <t>(телефон)</t>
  </si>
  <si>
    <t>Приложение 2 к Порядку планирования бюджетных ассигнований</t>
  </si>
  <si>
    <t>на 20___ год и плановй период 20___ и 20__  годов</t>
  </si>
  <si>
    <t>группы должностей</t>
  </si>
  <si>
    <t>рук/высш</t>
  </si>
  <si>
    <t>рук/гл</t>
  </si>
  <si>
    <t>рук/вед</t>
  </si>
  <si>
    <t>спец/вед</t>
  </si>
  <si>
    <t>спец/старш</t>
  </si>
  <si>
    <t>спец/младш</t>
  </si>
  <si>
    <t>пункты 333-п</t>
  </si>
  <si>
    <t>п/п</t>
  </si>
  <si>
    <t>Кол-во должностей</t>
  </si>
  <si>
    <t>строка</t>
  </si>
  <si>
    <t xml:space="preserve">Сумма должностных окладов в месяц </t>
  </si>
  <si>
    <t>Сумма должностных окладов на год</t>
  </si>
  <si>
    <t>п.1*стр.5*12</t>
  </si>
  <si>
    <t>Расчет суммы средств, направляемых сверх суммы средств для выплаты должностных окладов, предусматриваются следующие средства (в расчете на год):</t>
  </si>
  <si>
    <t>Оклада за классный чин - в размере  рублей</t>
  </si>
  <si>
    <t>ВС</t>
  </si>
  <si>
    <t>п.1*стр.5*стр.9</t>
  </si>
  <si>
    <t>ГЛ</t>
  </si>
  <si>
    <t>п.1*стр.5*стр.10</t>
  </si>
  <si>
    <t>ВД</t>
  </si>
  <si>
    <t>п.1*стр.5*стр.11</t>
  </si>
  <si>
    <t>СТ</t>
  </si>
  <si>
    <t>п.1*стр.5*стр.12</t>
  </si>
  <si>
    <t>МЛ</t>
  </si>
  <si>
    <t>п.1*стр.5*стр.13</t>
  </si>
  <si>
    <t xml:space="preserve">Ежемесячной надбавки к должностному окладу за выслугу лет - в размере 3,6 должностных окладов </t>
  </si>
  <si>
    <t>п.1*стр.5*3,6</t>
  </si>
  <si>
    <t>Ежемесячной надбавки к должностному окладу за особые условия муниципальной службы - в размере должностных окладов</t>
  </si>
  <si>
    <t>п.1*стр.5*11</t>
  </si>
  <si>
    <t>п.1*стр.5*10</t>
  </si>
  <si>
    <t>п.1*стр.5*9</t>
  </si>
  <si>
    <t>п.1*стр.5*8</t>
  </si>
  <si>
    <t>Ежемесячной процентной надбавки к должностному окладу за работу со сведениями, составляющими государственную тайну - в размере 8 должностных окладов</t>
  </si>
  <si>
    <t xml:space="preserve">Ежемесячного денежного поощрения - в размере  должностных окладов </t>
  </si>
  <si>
    <t>стр.6*36</t>
  </si>
  <si>
    <t>стр.6*34</t>
  </si>
  <si>
    <t>стр.6*31,5</t>
  </si>
  <si>
    <t>стр.6*29</t>
  </si>
  <si>
    <t>стр.6*26,5</t>
  </si>
  <si>
    <t xml:space="preserve">Премий за выполнение особо важных и сложных заданий, ежемесячной (персональной) выплаты за сложность напряженность и высокие достижения в работе в размере должностных окладов </t>
  </si>
  <si>
    <t>стр.6*24,5</t>
  </si>
  <si>
    <t>стр.6*22</t>
  </si>
  <si>
    <t>стр.6*20</t>
  </si>
  <si>
    <t>стр.6*18,5</t>
  </si>
  <si>
    <t>стр.6*17,5</t>
  </si>
  <si>
    <t>п.2+п.8</t>
  </si>
  <si>
    <t>Расчет средств на выплату:</t>
  </si>
  <si>
    <t>2.1.</t>
  </si>
  <si>
    <t>Районного коэффициента (коэффициента)</t>
  </si>
  <si>
    <t>п.9*70%</t>
  </si>
  <si>
    <t>2.2.</t>
  </si>
  <si>
    <t>На выплату ежемесячной процентной надбавки за работу в районах Крайнего Севера и приравненных к ним местностях</t>
  </si>
  <si>
    <t>п.9*50%</t>
  </si>
  <si>
    <t>Итого на год:</t>
  </si>
  <si>
    <t>п.10 + п.11 + п.12</t>
  </si>
  <si>
    <t>Итого на месяц:</t>
  </si>
  <si>
    <t>п.13 / 12м/ц</t>
  </si>
  <si>
    <t>Денежное поощрение по результатам работы за квартал, год - в размере 4,5месячных фондов оплаты труда</t>
  </si>
  <si>
    <t>п.14*4,5</t>
  </si>
  <si>
    <t>Единовременной выплаты при предоставлении ежегодного оплачиваемого отпуска и материальной помощи - в размере 3,5 месячных фондов оплаты труда</t>
  </si>
  <si>
    <t>п.13+п.15/12*3,5</t>
  </si>
  <si>
    <t>Для расчета ежегодного оплачиваемого отпуска - в размере месячного фонда оплаты труда</t>
  </si>
  <si>
    <t>п.7*2,2/12</t>
  </si>
  <si>
    <t>4.5.</t>
  </si>
  <si>
    <t>п.15/4,5</t>
  </si>
  <si>
    <t>п.13+п.15+п.16+п.17+п.18</t>
  </si>
  <si>
    <t>первый заместитель, заместитель</t>
  </si>
  <si>
    <t>управляющий делами</t>
  </si>
  <si>
    <t>начальник отдела</t>
  </si>
  <si>
    <t>заведующий сектором</t>
  </si>
  <si>
    <t>специалист-эксперт, Муниципальный жилищный инспектор</t>
  </si>
  <si>
    <t>главный специалист</t>
  </si>
  <si>
    <t>ведущий специалист</t>
  </si>
  <si>
    <t>специалист 1 категории</t>
  </si>
  <si>
    <t xml:space="preserve">Грант объем норматива увеличивается на один месячный фонд оплаты труда на единовременное премирование (поощрение) 
</t>
  </si>
  <si>
    <t>Норматив на 1 человека</t>
  </si>
  <si>
    <t>20__</t>
  </si>
  <si>
    <t>Итого ФОТ на 20___год:</t>
  </si>
  <si>
    <t>Начисления на выплаты по оплате труда  20__год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</si>
</sst>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Times New Roman"/>
      <charset val="204"/>
    </font>
    <font>
      <b/>
      <sz val="10"/>
      <name val="Times New Roman"/>
      <charset val="204"/>
    </font>
    <font>
      <b/>
      <sz val="14"/>
      <name val="Times New Roman"/>
      <charset val="204"/>
    </font>
    <font>
      <sz val="10"/>
      <name val="Times New Roman"/>
      <family val="1"/>
      <charset val="204"/>
    </font>
    <font>
      <sz val="10"/>
      <name val="Arial"/>
    </font>
    <font>
      <sz val="12"/>
      <name val="Arial"/>
      <family val="2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70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0" xfId="1" applyFont="1" applyBorder="1" applyProtection="1">
      <protection hidden="1"/>
    </xf>
    <xf numFmtId="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2" fontId="3" fillId="0" borderId="1" xfId="1" applyNumberFormat="1" applyFont="1" applyFill="1" applyBorder="1" applyAlignment="1" applyProtection="1">
      <alignment horizontal="center" vertical="center"/>
      <protection hidden="1"/>
    </xf>
    <xf numFmtId="4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Font="1" applyBorder="1" applyAlignment="1" applyProtection="1">
      <alignment horizontal="left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Font="1" applyBorder="1" applyAlignment="1" applyProtection="1">
      <alignment vertical="center" wrapText="1"/>
      <protection hidden="1"/>
    </xf>
    <xf numFmtId="0" fontId="2" fillId="0" borderId="1" xfId="1" applyFont="1" applyBorder="1" applyAlignment="1" applyProtection="1">
      <alignment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2" applyFont="1" applyFill="1" applyBorder="1" applyAlignment="1">
      <alignment horizontal="left" vertical="center" wrapText="1"/>
    </xf>
    <xf numFmtId="0" fontId="7" fillId="0" borderId="1" xfId="2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center" vertical="center" wrapText="1"/>
    </xf>
    <xf numFmtId="0" fontId="7" fillId="0" borderId="0" xfId="2" applyFont="1" applyFill="1" applyAlignment="1">
      <alignment horizontal="center"/>
    </xf>
    <xf numFmtId="0" fontId="7" fillId="0" borderId="0" xfId="2" applyFont="1" applyFill="1"/>
    <xf numFmtId="0" fontId="7" fillId="0" borderId="0" xfId="2" applyFont="1" applyFill="1" applyAlignment="1">
      <alignment horizontal="left"/>
    </xf>
    <xf numFmtId="0" fontId="8" fillId="0" borderId="0" xfId="2" applyFont="1" applyFill="1" applyAlignment="1">
      <alignment horizontal="center"/>
    </xf>
    <xf numFmtId="0" fontId="8" fillId="0" borderId="1" xfId="2" applyFont="1" applyFill="1" applyBorder="1" applyAlignment="1">
      <alignment horizontal="center" wrapText="1"/>
    </xf>
    <xf numFmtId="0" fontId="8" fillId="0" borderId="1" xfId="2" applyFont="1" applyFill="1" applyBorder="1" applyAlignment="1">
      <alignment horizontal="center" vertical="center" wrapText="1"/>
    </xf>
    <xf numFmtId="0" fontId="8" fillId="0" borderId="0" xfId="2" applyFont="1" applyFill="1"/>
    <xf numFmtId="0" fontId="8" fillId="0" borderId="1" xfId="2" applyFont="1" applyFill="1" applyBorder="1" applyAlignment="1">
      <alignment horizontal="center"/>
    </xf>
    <xf numFmtId="0" fontId="8" fillId="0" borderId="1" xfId="2" applyFont="1" applyFill="1" applyBorder="1"/>
    <xf numFmtId="0" fontId="7" fillId="0" borderId="1" xfId="2" applyFont="1" applyFill="1" applyBorder="1"/>
    <xf numFmtId="3" fontId="7" fillId="0" borderId="1" xfId="2" applyNumberFormat="1" applyFont="1" applyFill="1" applyBorder="1" applyAlignment="1">
      <alignment horizontal="center"/>
    </xf>
    <xf numFmtId="3" fontId="7" fillId="0" borderId="1" xfId="2" applyNumberFormat="1" applyFont="1" applyFill="1" applyBorder="1"/>
    <xf numFmtId="0" fontId="7" fillId="0" borderId="1" xfId="2" applyFont="1" applyFill="1" applyBorder="1" applyAlignment="1">
      <alignment horizontal="center"/>
    </xf>
    <xf numFmtId="4" fontId="7" fillId="0" borderId="1" xfId="2" applyNumberFormat="1" applyFont="1" applyFill="1" applyBorder="1"/>
    <xf numFmtId="4" fontId="7" fillId="0" borderId="1" xfId="2" applyNumberFormat="1" applyFont="1" applyFill="1" applyBorder="1" applyAlignment="1">
      <alignment horizontal="center"/>
    </xf>
    <xf numFmtId="4" fontId="7" fillId="0" borderId="1" xfId="2" applyNumberFormat="1" applyFont="1" applyFill="1" applyBorder="1" applyAlignment="1">
      <alignment vertical="center"/>
    </xf>
    <xf numFmtId="4" fontId="7" fillId="0" borderId="1" xfId="2" applyNumberFormat="1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left" vertical="center" wrapText="1"/>
    </xf>
    <xf numFmtId="0" fontId="8" fillId="0" borderId="1" xfId="2" applyFont="1" applyFill="1" applyBorder="1" applyAlignment="1">
      <alignment horizontal="center" vertical="center"/>
    </xf>
    <xf numFmtId="4" fontId="8" fillId="0" borderId="1" xfId="2" applyNumberFormat="1" applyFont="1" applyFill="1" applyBorder="1"/>
    <xf numFmtId="4" fontId="8" fillId="0" borderId="1" xfId="2" applyNumberFormat="1" applyFont="1" applyFill="1" applyBorder="1" applyAlignment="1">
      <alignment horizontal="center"/>
    </xf>
    <xf numFmtId="164" fontId="7" fillId="0" borderId="1" xfId="2" applyNumberFormat="1" applyFont="1" applyFill="1" applyBorder="1"/>
    <xf numFmtId="164" fontId="7" fillId="0" borderId="1" xfId="2" applyNumberFormat="1" applyFont="1" applyFill="1" applyBorder="1" applyAlignment="1">
      <alignment horizontal="center"/>
    </xf>
    <xf numFmtId="0" fontId="7" fillId="0" borderId="1" xfId="2" applyFont="1" applyFill="1" applyBorder="1" applyAlignment="1">
      <alignment vertical="center"/>
    </xf>
    <xf numFmtId="164" fontId="8" fillId="0" borderId="1" xfId="2" applyNumberFormat="1" applyFont="1" applyFill="1" applyBorder="1"/>
    <xf numFmtId="164" fontId="8" fillId="0" borderId="1" xfId="2" applyNumberFormat="1" applyFont="1" applyFill="1" applyBorder="1" applyAlignment="1">
      <alignment horizontal="center"/>
    </xf>
    <xf numFmtId="0" fontId="2" fillId="0" borderId="1" xfId="1" applyFont="1" applyBorder="1" applyAlignment="1" applyProtection="1">
      <alignment horizontal="center" vertical="center" wrapText="1"/>
      <protection hidden="1"/>
    </xf>
    <xf numFmtId="0" fontId="2" fillId="0" borderId="10" xfId="1" applyFont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 applyAlignment="1" applyProtection="1">
      <alignment horizontal="left" wrapText="1"/>
      <protection hidden="1"/>
    </xf>
    <xf numFmtId="0" fontId="2" fillId="0" borderId="1" xfId="1" applyNumberFormat="1" applyFont="1" applyFill="1" applyBorder="1" applyAlignment="1" applyProtection="1">
      <alignment horizontal="center" vertical="top" wrapText="1"/>
      <protection hidden="1"/>
    </xf>
    <xf numFmtId="0" fontId="2" fillId="0" borderId="3" xfId="1" applyFont="1" applyBorder="1" applyAlignment="1" applyProtection="1">
      <alignment horizontal="center" vertical="center" wrapText="1"/>
      <protection hidden="1"/>
    </xf>
    <xf numFmtId="0" fontId="7" fillId="0" borderId="1" xfId="2" applyFont="1" applyFill="1" applyBorder="1" applyAlignment="1">
      <alignment horizontal="left" vertical="center" wrapText="1"/>
    </xf>
    <xf numFmtId="0" fontId="7" fillId="0" borderId="1" xfId="2" applyFont="1" applyFill="1" applyBorder="1" applyAlignment="1">
      <alignment horizontal="justify" vertical="top"/>
    </xf>
    <xf numFmtId="0" fontId="8" fillId="0" borderId="1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/>
    </xf>
    <xf numFmtId="16" fontId="7" fillId="0" borderId="1" xfId="2" applyNumberFormat="1" applyFont="1" applyFill="1" applyBorder="1" applyAlignment="1">
      <alignment horizontal="center" vertical="center" wrapText="1"/>
    </xf>
    <xf numFmtId="0" fontId="7" fillId="0" borderId="1" xfId="2" applyNumberFormat="1" applyFont="1" applyFill="1" applyBorder="1" applyAlignment="1">
      <alignment horizontal="center" vertical="center" wrapText="1"/>
    </xf>
    <xf numFmtId="0" fontId="7" fillId="0" borderId="0" xfId="2" applyFont="1" applyFill="1" applyAlignment="1">
      <alignment horizontal="center"/>
    </xf>
    <xf numFmtId="0" fontId="7" fillId="0" borderId="0" xfId="2" applyFont="1" applyFill="1" applyAlignment="1">
      <alignment horizontal="left" wrapText="1"/>
    </xf>
    <xf numFmtId="0" fontId="8" fillId="0" borderId="0" xfId="2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6"/>
  <sheetViews>
    <sheetView showGridLines="0" topLeftCell="F1" workbookViewId="0">
      <selection activeCell="AB5" sqref="AB5"/>
    </sheetView>
  </sheetViews>
  <sheetFormatPr defaultColWidth="7.85546875" defaultRowHeight="11.25" x14ac:dyDescent="0.2"/>
  <cols>
    <col min="1" max="1" width="0.5703125" style="1" customWidth="1"/>
    <col min="2" max="3" width="0" style="1" hidden="1" customWidth="1"/>
    <col min="4" max="4" width="34.7109375" style="1" customWidth="1"/>
    <col min="5" max="5" width="10.140625" style="1" customWidth="1"/>
    <col min="6" max="6" width="11.5703125" style="1" customWidth="1"/>
    <col min="7" max="7" width="8.28515625" style="1" customWidth="1"/>
    <col min="8" max="8" width="12.5703125" style="1" customWidth="1"/>
    <col min="9" max="9" width="8" style="1" customWidth="1"/>
    <col min="10" max="11" width="12.140625" style="1" customWidth="1"/>
    <col min="12" max="12" width="10.85546875" style="1" customWidth="1"/>
    <col min="13" max="13" width="13.42578125" style="1" customWidth="1"/>
    <col min="14" max="14" width="27.140625" style="1" customWidth="1"/>
    <col min="15" max="15" width="12.140625" style="1" customWidth="1"/>
    <col min="16" max="16" width="8.42578125" style="1" customWidth="1"/>
    <col min="17" max="17" width="11" style="1" customWidth="1"/>
    <col min="18" max="18" width="13.140625" style="1" customWidth="1"/>
    <col min="19" max="19" width="9.140625" style="1" customWidth="1"/>
    <col min="20" max="20" width="11.140625" style="1" customWidth="1"/>
    <col min="21" max="21" width="12.140625" style="1" customWidth="1"/>
    <col min="22" max="22" width="13.5703125" style="1" customWidth="1"/>
    <col min="23" max="24" width="14" style="1" customWidth="1"/>
    <col min="25" max="25" width="0" style="1" hidden="1" customWidth="1"/>
    <col min="26" max="256" width="7.85546875" style="1" customWidth="1"/>
    <col min="257" max="16384" width="7.85546875" style="1"/>
  </cols>
  <sheetData>
    <row r="1" spans="1:25" ht="57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3"/>
      <c r="V1" s="58" t="s">
        <v>34</v>
      </c>
      <c r="W1" s="58"/>
      <c r="X1" s="58"/>
      <c r="Y1" s="2"/>
    </row>
    <row r="2" spans="1:25" ht="18.75" customHeight="1" x14ac:dyDescent="0.2">
      <c r="A2" s="2"/>
      <c r="B2" s="2"/>
      <c r="C2" s="2"/>
      <c r="D2" s="55" t="s">
        <v>23</v>
      </c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2"/>
    </row>
    <row r="3" spans="1:25" ht="18.75" customHeight="1" x14ac:dyDescent="0.2">
      <c r="A3" s="2"/>
      <c r="B3" s="2"/>
      <c r="C3" s="2"/>
      <c r="D3" s="55" t="s">
        <v>35</v>
      </c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2"/>
    </row>
    <row r="4" spans="1:25" ht="15" customHeight="1" x14ac:dyDescent="0.2">
      <c r="A4" s="2"/>
      <c r="B4" s="2"/>
      <c r="C4" s="2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2"/>
    </row>
    <row r="5" spans="1:25" ht="68.25" customHeight="1" x14ac:dyDescent="0.2">
      <c r="A5" s="2"/>
      <c r="B5" s="15"/>
      <c r="C5" s="15"/>
      <c r="D5" s="57" t="s">
        <v>22</v>
      </c>
      <c r="E5" s="57" t="s">
        <v>21</v>
      </c>
      <c r="F5" s="57" t="s">
        <v>20</v>
      </c>
      <c r="G5" s="52" t="s">
        <v>19</v>
      </c>
      <c r="H5" s="52"/>
      <c r="I5" s="52" t="s">
        <v>18</v>
      </c>
      <c r="J5" s="52"/>
      <c r="K5" s="52" t="s">
        <v>17</v>
      </c>
      <c r="L5" s="52"/>
      <c r="M5" s="57" t="s">
        <v>16</v>
      </c>
      <c r="N5" s="52" t="s">
        <v>15</v>
      </c>
      <c r="O5" s="60"/>
      <c r="P5" s="59" t="s">
        <v>14</v>
      </c>
      <c r="Q5" s="59"/>
      <c r="R5" s="54" t="s">
        <v>13</v>
      </c>
      <c r="S5" s="52" t="s">
        <v>12</v>
      </c>
      <c r="T5" s="53"/>
      <c r="U5" s="57" t="s">
        <v>11</v>
      </c>
      <c r="V5" s="54" t="s">
        <v>10</v>
      </c>
      <c r="W5" s="57" t="s">
        <v>9</v>
      </c>
      <c r="X5" s="57" t="s">
        <v>8</v>
      </c>
      <c r="Y5" s="2"/>
    </row>
    <row r="6" spans="1:25" ht="15" customHeight="1" x14ac:dyDescent="0.2">
      <c r="A6" s="5"/>
      <c r="B6" s="20" t="s">
        <v>7</v>
      </c>
      <c r="C6" s="20" t="s">
        <v>6</v>
      </c>
      <c r="D6" s="57"/>
      <c r="E6" s="57"/>
      <c r="F6" s="57"/>
      <c r="G6" s="20" t="s">
        <v>3</v>
      </c>
      <c r="H6" s="20" t="s">
        <v>2</v>
      </c>
      <c r="I6" s="20" t="s">
        <v>3</v>
      </c>
      <c r="J6" s="20" t="s">
        <v>2</v>
      </c>
      <c r="K6" s="20" t="s">
        <v>5</v>
      </c>
      <c r="L6" s="20" t="s">
        <v>2</v>
      </c>
      <c r="M6" s="57"/>
      <c r="N6" s="20" t="s">
        <v>4</v>
      </c>
      <c r="O6" s="20" t="s">
        <v>2</v>
      </c>
      <c r="P6" s="22" t="s">
        <v>3</v>
      </c>
      <c r="Q6" s="22" t="s">
        <v>2</v>
      </c>
      <c r="R6" s="57"/>
      <c r="S6" s="21" t="s">
        <v>3</v>
      </c>
      <c r="T6" s="21" t="s">
        <v>2</v>
      </c>
      <c r="U6" s="57"/>
      <c r="V6" s="54"/>
      <c r="W6" s="57"/>
      <c r="X6" s="57"/>
      <c r="Y6" s="5"/>
    </row>
    <row r="7" spans="1:25" ht="15" customHeight="1" x14ac:dyDescent="0.2">
      <c r="A7" s="5"/>
      <c r="B7" s="20"/>
      <c r="C7" s="20"/>
      <c r="D7" s="16">
        <v>1</v>
      </c>
      <c r="E7" s="16">
        <v>2</v>
      </c>
      <c r="F7" s="16">
        <v>3</v>
      </c>
      <c r="G7" s="16">
        <v>4</v>
      </c>
      <c r="H7" s="16">
        <v>5</v>
      </c>
      <c r="I7" s="16">
        <v>6</v>
      </c>
      <c r="J7" s="16">
        <v>7</v>
      </c>
      <c r="K7" s="16">
        <v>8</v>
      </c>
      <c r="L7" s="16">
        <v>9</v>
      </c>
      <c r="M7" s="16">
        <v>10</v>
      </c>
      <c r="N7" s="16">
        <v>11</v>
      </c>
      <c r="O7" s="16">
        <v>12</v>
      </c>
      <c r="P7" s="16">
        <v>13</v>
      </c>
      <c r="Q7" s="16">
        <v>14</v>
      </c>
      <c r="R7" s="16">
        <v>15</v>
      </c>
      <c r="S7" s="16">
        <v>16</v>
      </c>
      <c r="T7" s="19">
        <v>17</v>
      </c>
      <c r="U7" s="18">
        <v>18</v>
      </c>
      <c r="V7" s="17">
        <v>19</v>
      </c>
      <c r="W7" s="16">
        <v>20</v>
      </c>
      <c r="X7" s="16">
        <v>21</v>
      </c>
      <c r="Y7" s="2"/>
    </row>
    <row r="8" spans="1:25" ht="15" customHeight="1" x14ac:dyDescent="0.2">
      <c r="A8" s="5"/>
      <c r="B8" s="15"/>
      <c r="C8" s="15"/>
      <c r="D8" s="14" t="s">
        <v>1</v>
      </c>
      <c r="E8" s="13" t="s">
        <v>0</v>
      </c>
      <c r="F8" s="13"/>
      <c r="G8" s="12" t="s">
        <v>0</v>
      </c>
      <c r="H8" s="6"/>
      <c r="I8" s="10" t="s">
        <v>0</v>
      </c>
      <c r="J8" s="6"/>
      <c r="K8" s="10" t="s">
        <v>0</v>
      </c>
      <c r="L8" s="6"/>
      <c r="M8" s="6"/>
      <c r="N8" s="11"/>
      <c r="O8" s="6"/>
      <c r="P8" s="10" t="s">
        <v>0</v>
      </c>
      <c r="Q8" s="6"/>
      <c r="R8" s="6"/>
      <c r="S8" s="10" t="s">
        <v>0</v>
      </c>
      <c r="T8" s="9"/>
      <c r="U8" s="8"/>
      <c r="V8" s="7"/>
      <c r="W8" s="6"/>
      <c r="X8" s="6"/>
      <c r="Y8" s="2"/>
    </row>
    <row r="9" spans="1:25" ht="15" customHeight="1" x14ac:dyDescent="0.2">
      <c r="A9" s="2"/>
      <c r="B9" s="5"/>
      <c r="C9" s="5"/>
      <c r="D9" s="5"/>
      <c r="E9" s="5"/>
      <c r="F9" s="5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4"/>
      <c r="V9" s="2"/>
      <c r="W9" s="2"/>
      <c r="X9" s="2"/>
      <c r="Y9" s="2"/>
    </row>
    <row r="10" spans="1:25" ht="15" customHeight="1" x14ac:dyDescent="0.2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3"/>
      <c r="V10" s="2"/>
      <c r="W10" s="2"/>
      <c r="X10" s="2"/>
      <c r="Y10" s="2"/>
    </row>
    <row r="11" spans="1:25" ht="15" customHeight="1" x14ac:dyDescent="0.2">
      <c r="A11" s="2"/>
      <c r="B11" s="2"/>
      <c r="C11" s="2"/>
      <c r="D11" s="2" t="s">
        <v>24</v>
      </c>
      <c r="E11" s="2"/>
      <c r="F11" s="2" t="s">
        <v>25</v>
      </c>
      <c r="G11" s="2" t="s">
        <v>25</v>
      </c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3"/>
      <c r="V11" s="2"/>
      <c r="W11" s="2"/>
      <c r="X11" s="2"/>
      <c r="Y11" s="2"/>
    </row>
    <row r="12" spans="1:25" ht="15" customHeight="1" x14ac:dyDescent="0.2">
      <c r="A12" s="2"/>
      <c r="B12" s="2"/>
      <c r="C12" s="2"/>
      <c r="D12" s="2"/>
      <c r="E12" s="2"/>
      <c r="F12" s="2" t="s">
        <v>26</v>
      </c>
      <c r="G12" s="2"/>
      <c r="H12" s="2"/>
      <c r="I12" s="2"/>
      <c r="J12" s="2" t="s">
        <v>27</v>
      </c>
      <c r="K12" s="2"/>
      <c r="L12" s="2" t="s">
        <v>28</v>
      </c>
      <c r="M12" s="2"/>
      <c r="N12" s="2"/>
      <c r="O12" s="2"/>
      <c r="P12" s="2"/>
      <c r="Q12" s="2"/>
      <c r="R12" s="2"/>
      <c r="S12" s="2"/>
      <c r="T12" s="2"/>
      <c r="U12" s="3"/>
      <c r="V12" s="2"/>
      <c r="W12" s="2"/>
      <c r="X12" s="2"/>
      <c r="Y12" s="2"/>
    </row>
    <row r="13" spans="1:25" ht="12" customHeight="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3"/>
      <c r="V13" s="2"/>
      <c r="W13" s="2"/>
      <c r="X13" s="2"/>
      <c r="Y13" s="2"/>
    </row>
    <row r="15" spans="1:25" x14ac:dyDescent="0.2">
      <c r="D15" s="1" t="s">
        <v>29</v>
      </c>
      <c r="F15" s="1" t="s">
        <v>25</v>
      </c>
      <c r="G15" s="1" t="s">
        <v>25</v>
      </c>
      <c r="H15" s="1" t="s">
        <v>30</v>
      </c>
    </row>
    <row r="16" spans="1:25" x14ac:dyDescent="0.2">
      <c r="F16" s="1" t="s">
        <v>26</v>
      </c>
      <c r="J16" s="1" t="s">
        <v>31</v>
      </c>
      <c r="L16" s="1" t="s">
        <v>32</v>
      </c>
      <c r="O16" s="1" t="s">
        <v>33</v>
      </c>
    </row>
  </sheetData>
  <mergeCells count="18">
    <mergeCell ref="N5:O5"/>
    <mergeCell ref="R5:R6"/>
    <mergeCell ref="S5:T5"/>
    <mergeCell ref="V5:V6"/>
    <mergeCell ref="D3:X4"/>
    <mergeCell ref="U5:U6"/>
    <mergeCell ref="V1:X1"/>
    <mergeCell ref="D2:X2"/>
    <mergeCell ref="P5:Q5"/>
    <mergeCell ref="G5:H5"/>
    <mergeCell ref="I5:J5"/>
    <mergeCell ref="F5:F6"/>
    <mergeCell ref="E5:E6"/>
    <mergeCell ref="D5:D6"/>
    <mergeCell ref="K5:L5"/>
    <mergeCell ref="W5:W6"/>
    <mergeCell ref="X5:X6"/>
    <mergeCell ref="M5:M6"/>
  </mergeCells>
  <pageMargins left="0" right="0" top="0" bottom="0" header="0" footer="0"/>
  <pageSetup paperSize="9" scale="51" fitToHeight="0" orientation="landscape" r:id="rId1"/>
  <headerFooter alignWithMargins="0">
    <oddHeader>Страница &amp;P из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9"/>
  <sheetViews>
    <sheetView tabSelected="1" zoomScaleNormal="100" workbookViewId="0">
      <pane xSplit="6" ySplit="9" topLeftCell="G10" activePane="bottomRight" state="frozen"/>
      <selection pane="topRight" activeCell="G1" sqref="G1"/>
      <selection pane="bottomLeft" activeCell="A6" sqref="A6"/>
      <selection pane="bottomRight" activeCell="B46" sqref="B46"/>
    </sheetView>
  </sheetViews>
  <sheetFormatPr defaultRowHeight="15" x14ac:dyDescent="0.2"/>
  <cols>
    <col min="1" max="1" width="7.85546875" style="26" bestFit="1" customWidth="1"/>
    <col min="2" max="2" width="7.140625" style="26" customWidth="1"/>
    <col min="3" max="3" width="32.42578125" style="27" customWidth="1"/>
    <col min="4" max="4" width="10.7109375" style="27" customWidth="1"/>
    <col min="5" max="5" width="19.42578125" style="27" customWidth="1"/>
    <col min="6" max="6" width="8.28515625" style="27" customWidth="1"/>
    <col min="7" max="7" width="19.140625" style="27" customWidth="1"/>
    <col min="8" max="8" width="19.85546875" style="27" customWidth="1"/>
    <col min="9" max="9" width="15.7109375" style="27" customWidth="1"/>
    <col min="10" max="10" width="14.7109375" style="27" bestFit="1" customWidth="1"/>
    <col min="11" max="11" width="19.5703125" style="26" customWidth="1"/>
    <col min="12" max="12" width="14.7109375" style="27" bestFit="1" customWidth="1"/>
    <col min="13" max="13" width="15.42578125" style="27" customWidth="1"/>
    <col min="14" max="14" width="15.5703125" style="27" customWidth="1"/>
    <col min="15" max="15" width="14.5703125" style="27" customWidth="1"/>
    <col min="16" max="254" width="9.140625" style="27"/>
    <col min="255" max="255" width="7.7109375" style="27" bestFit="1" customWidth="1"/>
    <col min="256" max="256" width="7.140625" style="27" customWidth="1"/>
    <col min="257" max="257" width="32.42578125" style="27" customWidth="1"/>
    <col min="258" max="258" width="10.7109375" style="27" customWidth="1"/>
    <col min="259" max="259" width="19.42578125" style="27" customWidth="1"/>
    <col min="260" max="260" width="8.28515625" style="27" customWidth="1"/>
    <col min="261" max="261" width="13.7109375" style="27" customWidth="1"/>
    <col min="262" max="262" width="13.7109375" style="27" bestFit="1" customWidth="1"/>
    <col min="263" max="263" width="13.7109375" style="27" customWidth="1"/>
    <col min="264" max="264" width="13.7109375" style="27" bestFit="1" customWidth="1"/>
    <col min="265" max="265" width="14.28515625" style="27" customWidth="1"/>
    <col min="266" max="266" width="13.7109375" style="27" bestFit="1" customWidth="1"/>
    <col min="267" max="268" width="13.7109375" style="27" customWidth="1"/>
    <col min="269" max="269" width="14.5703125" style="27" customWidth="1"/>
    <col min="270" max="270" width="12.7109375" style="27" bestFit="1" customWidth="1"/>
    <col min="271" max="510" width="9.140625" style="27"/>
    <col min="511" max="511" width="7.7109375" style="27" bestFit="1" customWidth="1"/>
    <col min="512" max="512" width="7.140625" style="27" customWidth="1"/>
    <col min="513" max="513" width="32.42578125" style="27" customWidth="1"/>
    <col min="514" max="514" width="10.7109375" style="27" customWidth="1"/>
    <col min="515" max="515" width="19.42578125" style="27" customWidth="1"/>
    <col min="516" max="516" width="8.28515625" style="27" customWidth="1"/>
    <col min="517" max="517" width="13.7109375" style="27" customWidth="1"/>
    <col min="518" max="518" width="13.7109375" style="27" bestFit="1" customWidth="1"/>
    <col min="519" max="519" width="13.7109375" style="27" customWidth="1"/>
    <col min="520" max="520" width="13.7109375" style="27" bestFit="1" customWidth="1"/>
    <col min="521" max="521" width="14.28515625" style="27" customWidth="1"/>
    <col min="522" max="522" width="13.7109375" style="27" bestFit="1" customWidth="1"/>
    <col min="523" max="524" width="13.7109375" style="27" customWidth="1"/>
    <col min="525" max="525" width="14.5703125" style="27" customWidth="1"/>
    <col min="526" max="526" width="12.7109375" style="27" bestFit="1" customWidth="1"/>
    <col min="527" max="766" width="9.140625" style="27"/>
    <col min="767" max="767" width="7.7109375" style="27" bestFit="1" customWidth="1"/>
    <col min="768" max="768" width="7.140625" style="27" customWidth="1"/>
    <col min="769" max="769" width="32.42578125" style="27" customWidth="1"/>
    <col min="770" max="770" width="10.7109375" style="27" customWidth="1"/>
    <col min="771" max="771" width="19.42578125" style="27" customWidth="1"/>
    <col min="772" max="772" width="8.28515625" style="27" customWidth="1"/>
    <col min="773" max="773" width="13.7109375" style="27" customWidth="1"/>
    <col min="774" max="774" width="13.7109375" style="27" bestFit="1" customWidth="1"/>
    <col min="775" max="775" width="13.7109375" style="27" customWidth="1"/>
    <col min="776" max="776" width="13.7109375" style="27" bestFit="1" customWidth="1"/>
    <col min="777" max="777" width="14.28515625" style="27" customWidth="1"/>
    <col min="778" max="778" width="13.7109375" style="27" bestFit="1" customWidth="1"/>
    <col min="779" max="780" width="13.7109375" style="27" customWidth="1"/>
    <col min="781" max="781" width="14.5703125" style="27" customWidth="1"/>
    <col min="782" max="782" width="12.7109375" style="27" bestFit="1" customWidth="1"/>
    <col min="783" max="1022" width="9.140625" style="27"/>
    <col min="1023" max="1023" width="7.7109375" style="27" bestFit="1" customWidth="1"/>
    <col min="1024" max="1024" width="7.140625" style="27" customWidth="1"/>
    <col min="1025" max="1025" width="32.42578125" style="27" customWidth="1"/>
    <col min="1026" max="1026" width="10.7109375" style="27" customWidth="1"/>
    <col min="1027" max="1027" width="19.42578125" style="27" customWidth="1"/>
    <col min="1028" max="1028" width="8.28515625" style="27" customWidth="1"/>
    <col min="1029" max="1029" width="13.7109375" style="27" customWidth="1"/>
    <col min="1030" max="1030" width="13.7109375" style="27" bestFit="1" customWidth="1"/>
    <col min="1031" max="1031" width="13.7109375" style="27" customWidth="1"/>
    <col min="1032" max="1032" width="13.7109375" style="27" bestFit="1" customWidth="1"/>
    <col min="1033" max="1033" width="14.28515625" style="27" customWidth="1"/>
    <col min="1034" max="1034" width="13.7109375" style="27" bestFit="1" customWidth="1"/>
    <col min="1035" max="1036" width="13.7109375" style="27" customWidth="1"/>
    <col min="1037" max="1037" width="14.5703125" style="27" customWidth="1"/>
    <col min="1038" max="1038" width="12.7109375" style="27" bestFit="1" customWidth="1"/>
    <col min="1039" max="1278" width="9.140625" style="27"/>
    <col min="1279" max="1279" width="7.7109375" style="27" bestFit="1" customWidth="1"/>
    <col min="1280" max="1280" width="7.140625" style="27" customWidth="1"/>
    <col min="1281" max="1281" width="32.42578125" style="27" customWidth="1"/>
    <col min="1282" max="1282" width="10.7109375" style="27" customWidth="1"/>
    <col min="1283" max="1283" width="19.42578125" style="27" customWidth="1"/>
    <col min="1284" max="1284" width="8.28515625" style="27" customWidth="1"/>
    <col min="1285" max="1285" width="13.7109375" style="27" customWidth="1"/>
    <col min="1286" max="1286" width="13.7109375" style="27" bestFit="1" customWidth="1"/>
    <col min="1287" max="1287" width="13.7109375" style="27" customWidth="1"/>
    <col min="1288" max="1288" width="13.7109375" style="27" bestFit="1" customWidth="1"/>
    <col min="1289" max="1289" width="14.28515625" style="27" customWidth="1"/>
    <col min="1290" max="1290" width="13.7109375" style="27" bestFit="1" customWidth="1"/>
    <col min="1291" max="1292" width="13.7109375" style="27" customWidth="1"/>
    <col min="1293" max="1293" width="14.5703125" style="27" customWidth="1"/>
    <col min="1294" max="1294" width="12.7109375" style="27" bestFit="1" customWidth="1"/>
    <col min="1295" max="1534" width="9.140625" style="27"/>
    <col min="1535" max="1535" width="7.7109375" style="27" bestFit="1" customWidth="1"/>
    <col min="1536" max="1536" width="7.140625" style="27" customWidth="1"/>
    <col min="1537" max="1537" width="32.42578125" style="27" customWidth="1"/>
    <col min="1538" max="1538" width="10.7109375" style="27" customWidth="1"/>
    <col min="1539" max="1539" width="19.42578125" style="27" customWidth="1"/>
    <col min="1540" max="1540" width="8.28515625" style="27" customWidth="1"/>
    <col min="1541" max="1541" width="13.7109375" style="27" customWidth="1"/>
    <col min="1542" max="1542" width="13.7109375" style="27" bestFit="1" customWidth="1"/>
    <col min="1543" max="1543" width="13.7109375" style="27" customWidth="1"/>
    <col min="1544" max="1544" width="13.7109375" style="27" bestFit="1" customWidth="1"/>
    <col min="1545" max="1545" width="14.28515625" style="27" customWidth="1"/>
    <col min="1546" max="1546" width="13.7109375" style="27" bestFit="1" customWidth="1"/>
    <col min="1547" max="1548" width="13.7109375" style="27" customWidth="1"/>
    <col min="1549" max="1549" width="14.5703125" style="27" customWidth="1"/>
    <col min="1550" max="1550" width="12.7109375" style="27" bestFit="1" customWidth="1"/>
    <col min="1551" max="1790" width="9.140625" style="27"/>
    <col min="1791" max="1791" width="7.7109375" style="27" bestFit="1" customWidth="1"/>
    <col min="1792" max="1792" width="7.140625" style="27" customWidth="1"/>
    <col min="1793" max="1793" width="32.42578125" style="27" customWidth="1"/>
    <col min="1794" max="1794" width="10.7109375" style="27" customWidth="1"/>
    <col min="1795" max="1795" width="19.42578125" style="27" customWidth="1"/>
    <col min="1796" max="1796" width="8.28515625" style="27" customWidth="1"/>
    <col min="1797" max="1797" width="13.7109375" style="27" customWidth="1"/>
    <col min="1798" max="1798" width="13.7109375" style="27" bestFit="1" customWidth="1"/>
    <col min="1799" max="1799" width="13.7109375" style="27" customWidth="1"/>
    <col min="1800" max="1800" width="13.7109375" style="27" bestFit="1" customWidth="1"/>
    <col min="1801" max="1801" width="14.28515625" style="27" customWidth="1"/>
    <col min="1802" max="1802" width="13.7109375" style="27" bestFit="1" customWidth="1"/>
    <col min="1803" max="1804" width="13.7109375" style="27" customWidth="1"/>
    <col min="1805" max="1805" width="14.5703125" style="27" customWidth="1"/>
    <col min="1806" max="1806" width="12.7109375" style="27" bestFit="1" customWidth="1"/>
    <col min="1807" max="2046" width="9.140625" style="27"/>
    <col min="2047" max="2047" width="7.7109375" style="27" bestFit="1" customWidth="1"/>
    <col min="2048" max="2048" width="7.140625" style="27" customWidth="1"/>
    <col min="2049" max="2049" width="32.42578125" style="27" customWidth="1"/>
    <col min="2050" max="2050" width="10.7109375" style="27" customWidth="1"/>
    <col min="2051" max="2051" width="19.42578125" style="27" customWidth="1"/>
    <col min="2052" max="2052" width="8.28515625" style="27" customWidth="1"/>
    <col min="2053" max="2053" width="13.7109375" style="27" customWidth="1"/>
    <col min="2054" max="2054" width="13.7109375" style="27" bestFit="1" customWidth="1"/>
    <col min="2055" max="2055" width="13.7109375" style="27" customWidth="1"/>
    <col min="2056" max="2056" width="13.7109375" style="27" bestFit="1" customWidth="1"/>
    <col min="2057" max="2057" width="14.28515625" style="27" customWidth="1"/>
    <col min="2058" max="2058" width="13.7109375" style="27" bestFit="1" customWidth="1"/>
    <col min="2059" max="2060" width="13.7109375" style="27" customWidth="1"/>
    <col min="2061" max="2061" width="14.5703125" style="27" customWidth="1"/>
    <col min="2062" max="2062" width="12.7109375" style="27" bestFit="1" customWidth="1"/>
    <col min="2063" max="2302" width="9.140625" style="27"/>
    <col min="2303" max="2303" width="7.7109375" style="27" bestFit="1" customWidth="1"/>
    <col min="2304" max="2304" width="7.140625" style="27" customWidth="1"/>
    <col min="2305" max="2305" width="32.42578125" style="27" customWidth="1"/>
    <col min="2306" max="2306" width="10.7109375" style="27" customWidth="1"/>
    <col min="2307" max="2307" width="19.42578125" style="27" customWidth="1"/>
    <col min="2308" max="2308" width="8.28515625" style="27" customWidth="1"/>
    <col min="2309" max="2309" width="13.7109375" style="27" customWidth="1"/>
    <col min="2310" max="2310" width="13.7109375" style="27" bestFit="1" customWidth="1"/>
    <col min="2311" max="2311" width="13.7109375" style="27" customWidth="1"/>
    <col min="2312" max="2312" width="13.7109375" style="27" bestFit="1" customWidth="1"/>
    <col min="2313" max="2313" width="14.28515625" style="27" customWidth="1"/>
    <col min="2314" max="2314" width="13.7109375" style="27" bestFit="1" customWidth="1"/>
    <col min="2315" max="2316" width="13.7109375" style="27" customWidth="1"/>
    <col min="2317" max="2317" width="14.5703125" style="27" customWidth="1"/>
    <col min="2318" max="2318" width="12.7109375" style="27" bestFit="1" customWidth="1"/>
    <col min="2319" max="2558" width="9.140625" style="27"/>
    <col min="2559" max="2559" width="7.7109375" style="27" bestFit="1" customWidth="1"/>
    <col min="2560" max="2560" width="7.140625" style="27" customWidth="1"/>
    <col min="2561" max="2561" width="32.42578125" style="27" customWidth="1"/>
    <col min="2562" max="2562" width="10.7109375" style="27" customWidth="1"/>
    <col min="2563" max="2563" width="19.42578125" style="27" customWidth="1"/>
    <col min="2564" max="2564" width="8.28515625" style="27" customWidth="1"/>
    <col min="2565" max="2565" width="13.7109375" style="27" customWidth="1"/>
    <col min="2566" max="2566" width="13.7109375" style="27" bestFit="1" customWidth="1"/>
    <col min="2567" max="2567" width="13.7109375" style="27" customWidth="1"/>
    <col min="2568" max="2568" width="13.7109375" style="27" bestFit="1" customWidth="1"/>
    <col min="2569" max="2569" width="14.28515625" style="27" customWidth="1"/>
    <col min="2570" max="2570" width="13.7109375" style="27" bestFit="1" customWidth="1"/>
    <col min="2571" max="2572" width="13.7109375" style="27" customWidth="1"/>
    <col min="2573" max="2573" width="14.5703125" style="27" customWidth="1"/>
    <col min="2574" max="2574" width="12.7109375" style="27" bestFit="1" customWidth="1"/>
    <col min="2575" max="2814" width="9.140625" style="27"/>
    <col min="2815" max="2815" width="7.7109375" style="27" bestFit="1" customWidth="1"/>
    <col min="2816" max="2816" width="7.140625" style="27" customWidth="1"/>
    <col min="2817" max="2817" width="32.42578125" style="27" customWidth="1"/>
    <col min="2818" max="2818" width="10.7109375" style="27" customWidth="1"/>
    <col min="2819" max="2819" width="19.42578125" style="27" customWidth="1"/>
    <col min="2820" max="2820" width="8.28515625" style="27" customWidth="1"/>
    <col min="2821" max="2821" width="13.7109375" style="27" customWidth="1"/>
    <col min="2822" max="2822" width="13.7109375" style="27" bestFit="1" customWidth="1"/>
    <col min="2823" max="2823" width="13.7109375" style="27" customWidth="1"/>
    <col min="2824" max="2824" width="13.7109375" style="27" bestFit="1" customWidth="1"/>
    <col min="2825" max="2825" width="14.28515625" style="27" customWidth="1"/>
    <col min="2826" max="2826" width="13.7109375" style="27" bestFit="1" customWidth="1"/>
    <col min="2827" max="2828" width="13.7109375" style="27" customWidth="1"/>
    <col min="2829" max="2829" width="14.5703125" style="27" customWidth="1"/>
    <col min="2830" max="2830" width="12.7109375" style="27" bestFit="1" customWidth="1"/>
    <col min="2831" max="3070" width="9.140625" style="27"/>
    <col min="3071" max="3071" width="7.7109375" style="27" bestFit="1" customWidth="1"/>
    <col min="3072" max="3072" width="7.140625" style="27" customWidth="1"/>
    <col min="3073" max="3073" width="32.42578125" style="27" customWidth="1"/>
    <col min="3074" max="3074" width="10.7109375" style="27" customWidth="1"/>
    <col min="3075" max="3075" width="19.42578125" style="27" customWidth="1"/>
    <col min="3076" max="3076" width="8.28515625" style="27" customWidth="1"/>
    <col min="3077" max="3077" width="13.7109375" style="27" customWidth="1"/>
    <col min="3078" max="3078" width="13.7109375" style="27" bestFit="1" customWidth="1"/>
    <col min="3079" max="3079" width="13.7109375" style="27" customWidth="1"/>
    <col min="3080" max="3080" width="13.7109375" style="27" bestFit="1" customWidth="1"/>
    <col min="3081" max="3081" width="14.28515625" style="27" customWidth="1"/>
    <col min="3082" max="3082" width="13.7109375" style="27" bestFit="1" customWidth="1"/>
    <col min="3083" max="3084" width="13.7109375" style="27" customWidth="1"/>
    <col min="3085" max="3085" width="14.5703125" style="27" customWidth="1"/>
    <col min="3086" max="3086" width="12.7109375" style="27" bestFit="1" customWidth="1"/>
    <col min="3087" max="3326" width="9.140625" style="27"/>
    <col min="3327" max="3327" width="7.7109375" style="27" bestFit="1" customWidth="1"/>
    <col min="3328" max="3328" width="7.140625" style="27" customWidth="1"/>
    <col min="3329" max="3329" width="32.42578125" style="27" customWidth="1"/>
    <col min="3330" max="3330" width="10.7109375" style="27" customWidth="1"/>
    <col min="3331" max="3331" width="19.42578125" style="27" customWidth="1"/>
    <col min="3332" max="3332" width="8.28515625" style="27" customWidth="1"/>
    <col min="3333" max="3333" width="13.7109375" style="27" customWidth="1"/>
    <col min="3334" max="3334" width="13.7109375" style="27" bestFit="1" customWidth="1"/>
    <col min="3335" max="3335" width="13.7109375" style="27" customWidth="1"/>
    <col min="3336" max="3336" width="13.7109375" style="27" bestFit="1" customWidth="1"/>
    <col min="3337" max="3337" width="14.28515625" style="27" customWidth="1"/>
    <col min="3338" max="3338" width="13.7109375" style="27" bestFit="1" customWidth="1"/>
    <col min="3339" max="3340" width="13.7109375" style="27" customWidth="1"/>
    <col min="3341" max="3341" width="14.5703125" style="27" customWidth="1"/>
    <col min="3342" max="3342" width="12.7109375" style="27" bestFit="1" customWidth="1"/>
    <col min="3343" max="3582" width="9.140625" style="27"/>
    <col min="3583" max="3583" width="7.7109375" style="27" bestFit="1" customWidth="1"/>
    <col min="3584" max="3584" width="7.140625" style="27" customWidth="1"/>
    <col min="3585" max="3585" width="32.42578125" style="27" customWidth="1"/>
    <col min="3586" max="3586" width="10.7109375" style="27" customWidth="1"/>
    <col min="3587" max="3587" width="19.42578125" style="27" customWidth="1"/>
    <col min="3588" max="3588" width="8.28515625" style="27" customWidth="1"/>
    <col min="3589" max="3589" width="13.7109375" style="27" customWidth="1"/>
    <col min="3590" max="3590" width="13.7109375" style="27" bestFit="1" customWidth="1"/>
    <col min="3591" max="3591" width="13.7109375" style="27" customWidth="1"/>
    <col min="3592" max="3592" width="13.7109375" style="27" bestFit="1" customWidth="1"/>
    <col min="3593" max="3593" width="14.28515625" style="27" customWidth="1"/>
    <col min="3594" max="3594" width="13.7109375" style="27" bestFit="1" customWidth="1"/>
    <col min="3595" max="3596" width="13.7109375" style="27" customWidth="1"/>
    <col min="3597" max="3597" width="14.5703125" style="27" customWidth="1"/>
    <col min="3598" max="3598" width="12.7109375" style="27" bestFit="1" customWidth="1"/>
    <col min="3599" max="3838" width="9.140625" style="27"/>
    <col min="3839" max="3839" width="7.7109375" style="27" bestFit="1" customWidth="1"/>
    <col min="3840" max="3840" width="7.140625" style="27" customWidth="1"/>
    <col min="3841" max="3841" width="32.42578125" style="27" customWidth="1"/>
    <col min="3842" max="3842" width="10.7109375" style="27" customWidth="1"/>
    <col min="3843" max="3843" width="19.42578125" style="27" customWidth="1"/>
    <col min="3844" max="3844" width="8.28515625" style="27" customWidth="1"/>
    <col min="3845" max="3845" width="13.7109375" style="27" customWidth="1"/>
    <col min="3846" max="3846" width="13.7109375" style="27" bestFit="1" customWidth="1"/>
    <col min="3847" max="3847" width="13.7109375" style="27" customWidth="1"/>
    <col min="3848" max="3848" width="13.7109375" style="27" bestFit="1" customWidth="1"/>
    <col min="3849" max="3849" width="14.28515625" style="27" customWidth="1"/>
    <col min="3850" max="3850" width="13.7109375" style="27" bestFit="1" customWidth="1"/>
    <col min="3851" max="3852" width="13.7109375" style="27" customWidth="1"/>
    <col min="3853" max="3853" width="14.5703125" style="27" customWidth="1"/>
    <col min="3854" max="3854" width="12.7109375" style="27" bestFit="1" customWidth="1"/>
    <col min="3855" max="4094" width="9.140625" style="27"/>
    <col min="4095" max="4095" width="7.7109375" style="27" bestFit="1" customWidth="1"/>
    <col min="4096" max="4096" width="7.140625" style="27" customWidth="1"/>
    <col min="4097" max="4097" width="32.42578125" style="27" customWidth="1"/>
    <col min="4098" max="4098" width="10.7109375" style="27" customWidth="1"/>
    <col min="4099" max="4099" width="19.42578125" style="27" customWidth="1"/>
    <col min="4100" max="4100" width="8.28515625" style="27" customWidth="1"/>
    <col min="4101" max="4101" width="13.7109375" style="27" customWidth="1"/>
    <col min="4102" max="4102" width="13.7109375" style="27" bestFit="1" customWidth="1"/>
    <col min="4103" max="4103" width="13.7109375" style="27" customWidth="1"/>
    <col min="4104" max="4104" width="13.7109375" style="27" bestFit="1" customWidth="1"/>
    <col min="4105" max="4105" width="14.28515625" style="27" customWidth="1"/>
    <col min="4106" max="4106" width="13.7109375" style="27" bestFit="1" customWidth="1"/>
    <col min="4107" max="4108" width="13.7109375" style="27" customWidth="1"/>
    <col min="4109" max="4109" width="14.5703125" style="27" customWidth="1"/>
    <col min="4110" max="4110" width="12.7109375" style="27" bestFit="1" customWidth="1"/>
    <col min="4111" max="4350" width="9.140625" style="27"/>
    <col min="4351" max="4351" width="7.7109375" style="27" bestFit="1" customWidth="1"/>
    <col min="4352" max="4352" width="7.140625" style="27" customWidth="1"/>
    <col min="4353" max="4353" width="32.42578125" style="27" customWidth="1"/>
    <col min="4354" max="4354" width="10.7109375" style="27" customWidth="1"/>
    <col min="4355" max="4355" width="19.42578125" style="27" customWidth="1"/>
    <col min="4356" max="4356" width="8.28515625" style="27" customWidth="1"/>
    <col min="4357" max="4357" width="13.7109375" style="27" customWidth="1"/>
    <col min="4358" max="4358" width="13.7109375" style="27" bestFit="1" customWidth="1"/>
    <col min="4359" max="4359" width="13.7109375" style="27" customWidth="1"/>
    <col min="4360" max="4360" width="13.7109375" style="27" bestFit="1" customWidth="1"/>
    <col min="4361" max="4361" width="14.28515625" style="27" customWidth="1"/>
    <col min="4362" max="4362" width="13.7109375" style="27" bestFit="1" customWidth="1"/>
    <col min="4363" max="4364" width="13.7109375" style="27" customWidth="1"/>
    <col min="4365" max="4365" width="14.5703125" style="27" customWidth="1"/>
    <col min="4366" max="4366" width="12.7109375" style="27" bestFit="1" customWidth="1"/>
    <col min="4367" max="4606" width="9.140625" style="27"/>
    <col min="4607" max="4607" width="7.7109375" style="27" bestFit="1" customWidth="1"/>
    <col min="4608" max="4608" width="7.140625" style="27" customWidth="1"/>
    <col min="4609" max="4609" width="32.42578125" style="27" customWidth="1"/>
    <col min="4610" max="4610" width="10.7109375" style="27" customWidth="1"/>
    <col min="4611" max="4611" width="19.42578125" style="27" customWidth="1"/>
    <col min="4612" max="4612" width="8.28515625" style="27" customWidth="1"/>
    <col min="4613" max="4613" width="13.7109375" style="27" customWidth="1"/>
    <col min="4614" max="4614" width="13.7109375" style="27" bestFit="1" customWidth="1"/>
    <col min="4615" max="4615" width="13.7109375" style="27" customWidth="1"/>
    <col min="4616" max="4616" width="13.7109375" style="27" bestFit="1" customWidth="1"/>
    <col min="4617" max="4617" width="14.28515625" style="27" customWidth="1"/>
    <col min="4618" max="4618" width="13.7109375" style="27" bestFit="1" customWidth="1"/>
    <col min="4619" max="4620" width="13.7109375" style="27" customWidth="1"/>
    <col min="4621" max="4621" width="14.5703125" style="27" customWidth="1"/>
    <col min="4622" max="4622" width="12.7109375" style="27" bestFit="1" customWidth="1"/>
    <col min="4623" max="4862" width="9.140625" style="27"/>
    <col min="4863" max="4863" width="7.7109375" style="27" bestFit="1" customWidth="1"/>
    <col min="4864" max="4864" width="7.140625" style="27" customWidth="1"/>
    <col min="4865" max="4865" width="32.42578125" style="27" customWidth="1"/>
    <col min="4866" max="4866" width="10.7109375" style="27" customWidth="1"/>
    <col min="4867" max="4867" width="19.42578125" style="27" customWidth="1"/>
    <col min="4868" max="4868" width="8.28515625" style="27" customWidth="1"/>
    <col min="4869" max="4869" width="13.7109375" style="27" customWidth="1"/>
    <col min="4870" max="4870" width="13.7109375" style="27" bestFit="1" customWidth="1"/>
    <col min="4871" max="4871" width="13.7109375" style="27" customWidth="1"/>
    <col min="4872" max="4872" width="13.7109375" style="27" bestFit="1" customWidth="1"/>
    <col min="4873" max="4873" width="14.28515625" style="27" customWidth="1"/>
    <col min="4874" max="4874" width="13.7109375" style="27" bestFit="1" customWidth="1"/>
    <col min="4875" max="4876" width="13.7109375" style="27" customWidth="1"/>
    <col min="4877" max="4877" width="14.5703125" style="27" customWidth="1"/>
    <col min="4878" max="4878" width="12.7109375" style="27" bestFit="1" customWidth="1"/>
    <col min="4879" max="5118" width="9.140625" style="27"/>
    <col min="5119" max="5119" width="7.7109375" style="27" bestFit="1" customWidth="1"/>
    <col min="5120" max="5120" width="7.140625" style="27" customWidth="1"/>
    <col min="5121" max="5121" width="32.42578125" style="27" customWidth="1"/>
    <col min="5122" max="5122" width="10.7109375" style="27" customWidth="1"/>
    <col min="5123" max="5123" width="19.42578125" style="27" customWidth="1"/>
    <col min="5124" max="5124" width="8.28515625" style="27" customWidth="1"/>
    <col min="5125" max="5125" width="13.7109375" style="27" customWidth="1"/>
    <col min="5126" max="5126" width="13.7109375" style="27" bestFit="1" customWidth="1"/>
    <col min="5127" max="5127" width="13.7109375" style="27" customWidth="1"/>
    <col min="5128" max="5128" width="13.7109375" style="27" bestFit="1" customWidth="1"/>
    <col min="5129" max="5129" width="14.28515625" style="27" customWidth="1"/>
    <col min="5130" max="5130" width="13.7109375" style="27" bestFit="1" customWidth="1"/>
    <col min="5131" max="5132" width="13.7109375" style="27" customWidth="1"/>
    <col min="5133" max="5133" width="14.5703125" style="27" customWidth="1"/>
    <col min="5134" max="5134" width="12.7109375" style="27" bestFit="1" customWidth="1"/>
    <col min="5135" max="5374" width="9.140625" style="27"/>
    <col min="5375" max="5375" width="7.7109375" style="27" bestFit="1" customWidth="1"/>
    <col min="5376" max="5376" width="7.140625" style="27" customWidth="1"/>
    <col min="5377" max="5377" width="32.42578125" style="27" customWidth="1"/>
    <col min="5378" max="5378" width="10.7109375" style="27" customWidth="1"/>
    <col min="5379" max="5379" width="19.42578125" style="27" customWidth="1"/>
    <col min="5380" max="5380" width="8.28515625" style="27" customWidth="1"/>
    <col min="5381" max="5381" width="13.7109375" style="27" customWidth="1"/>
    <col min="5382" max="5382" width="13.7109375" style="27" bestFit="1" customWidth="1"/>
    <col min="5383" max="5383" width="13.7109375" style="27" customWidth="1"/>
    <col min="5384" max="5384" width="13.7109375" style="27" bestFit="1" customWidth="1"/>
    <col min="5385" max="5385" width="14.28515625" style="27" customWidth="1"/>
    <col min="5386" max="5386" width="13.7109375" style="27" bestFit="1" customWidth="1"/>
    <col min="5387" max="5388" width="13.7109375" style="27" customWidth="1"/>
    <col min="5389" max="5389" width="14.5703125" style="27" customWidth="1"/>
    <col min="5390" max="5390" width="12.7109375" style="27" bestFit="1" customWidth="1"/>
    <col min="5391" max="5630" width="9.140625" style="27"/>
    <col min="5631" max="5631" width="7.7109375" style="27" bestFit="1" customWidth="1"/>
    <col min="5632" max="5632" width="7.140625" style="27" customWidth="1"/>
    <col min="5633" max="5633" width="32.42578125" style="27" customWidth="1"/>
    <col min="5634" max="5634" width="10.7109375" style="27" customWidth="1"/>
    <col min="5635" max="5635" width="19.42578125" style="27" customWidth="1"/>
    <col min="5636" max="5636" width="8.28515625" style="27" customWidth="1"/>
    <col min="5637" max="5637" width="13.7109375" style="27" customWidth="1"/>
    <col min="5638" max="5638" width="13.7109375" style="27" bestFit="1" customWidth="1"/>
    <col min="5639" max="5639" width="13.7109375" style="27" customWidth="1"/>
    <col min="5640" max="5640" width="13.7109375" style="27" bestFit="1" customWidth="1"/>
    <col min="5641" max="5641" width="14.28515625" style="27" customWidth="1"/>
    <col min="5642" max="5642" width="13.7109375" style="27" bestFit="1" customWidth="1"/>
    <col min="5643" max="5644" width="13.7109375" style="27" customWidth="1"/>
    <col min="5645" max="5645" width="14.5703125" style="27" customWidth="1"/>
    <col min="5646" max="5646" width="12.7109375" style="27" bestFit="1" customWidth="1"/>
    <col min="5647" max="5886" width="9.140625" style="27"/>
    <col min="5887" max="5887" width="7.7109375" style="27" bestFit="1" customWidth="1"/>
    <col min="5888" max="5888" width="7.140625" style="27" customWidth="1"/>
    <col min="5889" max="5889" width="32.42578125" style="27" customWidth="1"/>
    <col min="5890" max="5890" width="10.7109375" style="27" customWidth="1"/>
    <col min="5891" max="5891" width="19.42578125" style="27" customWidth="1"/>
    <col min="5892" max="5892" width="8.28515625" style="27" customWidth="1"/>
    <col min="5893" max="5893" width="13.7109375" style="27" customWidth="1"/>
    <col min="5894" max="5894" width="13.7109375" style="27" bestFit="1" customWidth="1"/>
    <col min="5895" max="5895" width="13.7109375" style="27" customWidth="1"/>
    <col min="5896" max="5896" width="13.7109375" style="27" bestFit="1" customWidth="1"/>
    <col min="5897" max="5897" width="14.28515625" style="27" customWidth="1"/>
    <col min="5898" max="5898" width="13.7109375" style="27" bestFit="1" customWidth="1"/>
    <col min="5899" max="5900" width="13.7109375" style="27" customWidth="1"/>
    <col min="5901" max="5901" width="14.5703125" style="27" customWidth="1"/>
    <col min="5902" max="5902" width="12.7109375" style="27" bestFit="1" customWidth="1"/>
    <col min="5903" max="6142" width="9.140625" style="27"/>
    <col min="6143" max="6143" width="7.7109375" style="27" bestFit="1" customWidth="1"/>
    <col min="6144" max="6144" width="7.140625" style="27" customWidth="1"/>
    <col min="6145" max="6145" width="32.42578125" style="27" customWidth="1"/>
    <col min="6146" max="6146" width="10.7109375" style="27" customWidth="1"/>
    <col min="6147" max="6147" width="19.42578125" style="27" customWidth="1"/>
    <col min="6148" max="6148" width="8.28515625" style="27" customWidth="1"/>
    <col min="6149" max="6149" width="13.7109375" style="27" customWidth="1"/>
    <col min="6150" max="6150" width="13.7109375" style="27" bestFit="1" customWidth="1"/>
    <col min="6151" max="6151" width="13.7109375" style="27" customWidth="1"/>
    <col min="6152" max="6152" width="13.7109375" style="27" bestFit="1" customWidth="1"/>
    <col min="6153" max="6153" width="14.28515625" style="27" customWidth="1"/>
    <col min="6154" max="6154" width="13.7109375" style="27" bestFit="1" customWidth="1"/>
    <col min="6155" max="6156" width="13.7109375" style="27" customWidth="1"/>
    <col min="6157" max="6157" width="14.5703125" style="27" customWidth="1"/>
    <col min="6158" max="6158" width="12.7109375" style="27" bestFit="1" customWidth="1"/>
    <col min="6159" max="6398" width="9.140625" style="27"/>
    <col min="6399" max="6399" width="7.7109375" style="27" bestFit="1" customWidth="1"/>
    <col min="6400" max="6400" width="7.140625" style="27" customWidth="1"/>
    <col min="6401" max="6401" width="32.42578125" style="27" customWidth="1"/>
    <col min="6402" max="6402" width="10.7109375" style="27" customWidth="1"/>
    <col min="6403" max="6403" width="19.42578125" style="27" customWidth="1"/>
    <col min="6404" max="6404" width="8.28515625" style="27" customWidth="1"/>
    <col min="6405" max="6405" width="13.7109375" style="27" customWidth="1"/>
    <col min="6406" max="6406" width="13.7109375" style="27" bestFit="1" customWidth="1"/>
    <col min="6407" max="6407" width="13.7109375" style="27" customWidth="1"/>
    <col min="6408" max="6408" width="13.7109375" style="27" bestFit="1" customWidth="1"/>
    <col min="6409" max="6409" width="14.28515625" style="27" customWidth="1"/>
    <col min="6410" max="6410" width="13.7109375" style="27" bestFit="1" customWidth="1"/>
    <col min="6411" max="6412" width="13.7109375" style="27" customWidth="1"/>
    <col min="6413" max="6413" width="14.5703125" style="27" customWidth="1"/>
    <col min="6414" max="6414" width="12.7109375" style="27" bestFit="1" customWidth="1"/>
    <col min="6415" max="6654" width="9.140625" style="27"/>
    <col min="6655" max="6655" width="7.7109375" style="27" bestFit="1" customWidth="1"/>
    <col min="6656" max="6656" width="7.140625" style="27" customWidth="1"/>
    <col min="6657" max="6657" width="32.42578125" style="27" customWidth="1"/>
    <col min="6658" max="6658" width="10.7109375" style="27" customWidth="1"/>
    <col min="6659" max="6659" width="19.42578125" style="27" customWidth="1"/>
    <col min="6660" max="6660" width="8.28515625" style="27" customWidth="1"/>
    <col min="6661" max="6661" width="13.7109375" style="27" customWidth="1"/>
    <col min="6662" max="6662" width="13.7109375" style="27" bestFit="1" customWidth="1"/>
    <col min="6663" max="6663" width="13.7109375" style="27" customWidth="1"/>
    <col min="6664" max="6664" width="13.7109375" style="27" bestFit="1" customWidth="1"/>
    <col min="6665" max="6665" width="14.28515625" style="27" customWidth="1"/>
    <col min="6666" max="6666" width="13.7109375" style="27" bestFit="1" customWidth="1"/>
    <col min="6667" max="6668" width="13.7109375" style="27" customWidth="1"/>
    <col min="6669" max="6669" width="14.5703125" style="27" customWidth="1"/>
    <col min="6670" max="6670" width="12.7109375" style="27" bestFit="1" customWidth="1"/>
    <col min="6671" max="6910" width="9.140625" style="27"/>
    <col min="6911" max="6911" width="7.7109375" style="27" bestFit="1" customWidth="1"/>
    <col min="6912" max="6912" width="7.140625" style="27" customWidth="1"/>
    <col min="6913" max="6913" width="32.42578125" style="27" customWidth="1"/>
    <col min="6914" max="6914" width="10.7109375" style="27" customWidth="1"/>
    <col min="6915" max="6915" width="19.42578125" style="27" customWidth="1"/>
    <col min="6916" max="6916" width="8.28515625" style="27" customWidth="1"/>
    <col min="6917" max="6917" width="13.7109375" style="27" customWidth="1"/>
    <col min="6918" max="6918" width="13.7109375" style="27" bestFit="1" customWidth="1"/>
    <col min="6919" max="6919" width="13.7109375" style="27" customWidth="1"/>
    <col min="6920" max="6920" width="13.7109375" style="27" bestFit="1" customWidth="1"/>
    <col min="6921" max="6921" width="14.28515625" style="27" customWidth="1"/>
    <col min="6922" max="6922" width="13.7109375" style="27" bestFit="1" customWidth="1"/>
    <col min="6923" max="6924" width="13.7109375" style="27" customWidth="1"/>
    <col min="6925" max="6925" width="14.5703125" style="27" customWidth="1"/>
    <col min="6926" max="6926" width="12.7109375" style="27" bestFit="1" customWidth="1"/>
    <col min="6927" max="7166" width="9.140625" style="27"/>
    <col min="7167" max="7167" width="7.7109375" style="27" bestFit="1" customWidth="1"/>
    <col min="7168" max="7168" width="7.140625" style="27" customWidth="1"/>
    <col min="7169" max="7169" width="32.42578125" style="27" customWidth="1"/>
    <col min="7170" max="7170" width="10.7109375" style="27" customWidth="1"/>
    <col min="7171" max="7171" width="19.42578125" style="27" customWidth="1"/>
    <col min="7172" max="7172" width="8.28515625" style="27" customWidth="1"/>
    <col min="7173" max="7173" width="13.7109375" style="27" customWidth="1"/>
    <col min="7174" max="7174" width="13.7109375" style="27" bestFit="1" customWidth="1"/>
    <col min="7175" max="7175" width="13.7109375" style="27" customWidth="1"/>
    <col min="7176" max="7176" width="13.7109375" style="27" bestFit="1" customWidth="1"/>
    <col min="7177" max="7177" width="14.28515625" style="27" customWidth="1"/>
    <col min="7178" max="7178" width="13.7109375" style="27" bestFit="1" customWidth="1"/>
    <col min="7179" max="7180" width="13.7109375" style="27" customWidth="1"/>
    <col min="7181" max="7181" width="14.5703125" style="27" customWidth="1"/>
    <col min="7182" max="7182" width="12.7109375" style="27" bestFit="1" customWidth="1"/>
    <col min="7183" max="7422" width="9.140625" style="27"/>
    <col min="7423" max="7423" width="7.7109375" style="27" bestFit="1" customWidth="1"/>
    <col min="7424" max="7424" width="7.140625" style="27" customWidth="1"/>
    <col min="7425" max="7425" width="32.42578125" style="27" customWidth="1"/>
    <col min="7426" max="7426" width="10.7109375" style="27" customWidth="1"/>
    <col min="7427" max="7427" width="19.42578125" style="27" customWidth="1"/>
    <col min="7428" max="7428" width="8.28515625" style="27" customWidth="1"/>
    <col min="7429" max="7429" width="13.7109375" style="27" customWidth="1"/>
    <col min="7430" max="7430" width="13.7109375" style="27" bestFit="1" customWidth="1"/>
    <col min="7431" max="7431" width="13.7109375" style="27" customWidth="1"/>
    <col min="7432" max="7432" width="13.7109375" style="27" bestFit="1" customWidth="1"/>
    <col min="7433" max="7433" width="14.28515625" style="27" customWidth="1"/>
    <col min="7434" max="7434" width="13.7109375" style="27" bestFit="1" customWidth="1"/>
    <col min="7435" max="7436" width="13.7109375" style="27" customWidth="1"/>
    <col min="7437" max="7437" width="14.5703125" style="27" customWidth="1"/>
    <col min="7438" max="7438" width="12.7109375" style="27" bestFit="1" customWidth="1"/>
    <col min="7439" max="7678" width="9.140625" style="27"/>
    <col min="7679" max="7679" width="7.7109375" style="27" bestFit="1" customWidth="1"/>
    <col min="7680" max="7680" width="7.140625" style="27" customWidth="1"/>
    <col min="7681" max="7681" width="32.42578125" style="27" customWidth="1"/>
    <col min="7682" max="7682" width="10.7109375" style="27" customWidth="1"/>
    <col min="7683" max="7683" width="19.42578125" style="27" customWidth="1"/>
    <col min="7684" max="7684" width="8.28515625" style="27" customWidth="1"/>
    <col min="7685" max="7685" width="13.7109375" style="27" customWidth="1"/>
    <col min="7686" max="7686" width="13.7109375" style="27" bestFit="1" customWidth="1"/>
    <col min="7687" max="7687" width="13.7109375" style="27" customWidth="1"/>
    <col min="7688" max="7688" width="13.7109375" style="27" bestFit="1" customWidth="1"/>
    <col min="7689" max="7689" width="14.28515625" style="27" customWidth="1"/>
    <col min="7690" max="7690" width="13.7109375" style="27" bestFit="1" customWidth="1"/>
    <col min="7691" max="7692" width="13.7109375" style="27" customWidth="1"/>
    <col min="7693" max="7693" width="14.5703125" style="27" customWidth="1"/>
    <col min="7694" max="7694" width="12.7109375" style="27" bestFit="1" customWidth="1"/>
    <col min="7695" max="7934" width="9.140625" style="27"/>
    <col min="7935" max="7935" width="7.7109375" style="27" bestFit="1" customWidth="1"/>
    <col min="7936" max="7936" width="7.140625" style="27" customWidth="1"/>
    <col min="7937" max="7937" width="32.42578125" style="27" customWidth="1"/>
    <col min="7938" max="7938" width="10.7109375" style="27" customWidth="1"/>
    <col min="7939" max="7939" width="19.42578125" style="27" customWidth="1"/>
    <col min="7940" max="7940" width="8.28515625" style="27" customWidth="1"/>
    <col min="7941" max="7941" width="13.7109375" style="27" customWidth="1"/>
    <col min="7942" max="7942" width="13.7109375" style="27" bestFit="1" customWidth="1"/>
    <col min="7943" max="7943" width="13.7109375" style="27" customWidth="1"/>
    <col min="7944" max="7944" width="13.7109375" style="27" bestFit="1" customWidth="1"/>
    <col min="7945" max="7945" width="14.28515625" style="27" customWidth="1"/>
    <col min="7946" max="7946" width="13.7109375" style="27" bestFit="1" customWidth="1"/>
    <col min="7947" max="7948" width="13.7109375" style="27" customWidth="1"/>
    <col min="7949" max="7949" width="14.5703125" style="27" customWidth="1"/>
    <col min="7950" max="7950" width="12.7109375" style="27" bestFit="1" customWidth="1"/>
    <col min="7951" max="8190" width="9.140625" style="27"/>
    <col min="8191" max="8191" width="7.7109375" style="27" bestFit="1" customWidth="1"/>
    <col min="8192" max="8192" width="7.140625" style="27" customWidth="1"/>
    <col min="8193" max="8193" width="32.42578125" style="27" customWidth="1"/>
    <col min="8194" max="8194" width="10.7109375" style="27" customWidth="1"/>
    <col min="8195" max="8195" width="19.42578125" style="27" customWidth="1"/>
    <col min="8196" max="8196" width="8.28515625" style="27" customWidth="1"/>
    <col min="8197" max="8197" width="13.7109375" style="27" customWidth="1"/>
    <col min="8198" max="8198" width="13.7109375" style="27" bestFit="1" customWidth="1"/>
    <col min="8199" max="8199" width="13.7109375" style="27" customWidth="1"/>
    <col min="8200" max="8200" width="13.7109375" style="27" bestFit="1" customWidth="1"/>
    <col min="8201" max="8201" width="14.28515625" style="27" customWidth="1"/>
    <col min="8202" max="8202" width="13.7109375" style="27" bestFit="1" customWidth="1"/>
    <col min="8203" max="8204" width="13.7109375" style="27" customWidth="1"/>
    <col min="8205" max="8205" width="14.5703125" style="27" customWidth="1"/>
    <col min="8206" max="8206" width="12.7109375" style="27" bestFit="1" customWidth="1"/>
    <col min="8207" max="8446" width="9.140625" style="27"/>
    <col min="8447" max="8447" width="7.7109375" style="27" bestFit="1" customWidth="1"/>
    <col min="8448" max="8448" width="7.140625" style="27" customWidth="1"/>
    <col min="8449" max="8449" width="32.42578125" style="27" customWidth="1"/>
    <col min="8450" max="8450" width="10.7109375" style="27" customWidth="1"/>
    <col min="8451" max="8451" width="19.42578125" style="27" customWidth="1"/>
    <col min="8452" max="8452" width="8.28515625" style="27" customWidth="1"/>
    <col min="8453" max="8453" width="13.7109375" style="27" customWidth="1"/>
    <col min="8454" max="8454" width="13.7109375" style="27" bestFit="1" customWidth="1"/>
    <col min="8455" max="8455" width="13.7109375" style="27" customWidth="1"/>
    <col min="8456" max="8456" width="13.7109375" style="27" bestFit="1" customWidth="1"/>
    <col min="8457" max="8457" width="14.28515625" style="27" customWidth="1"/>
    <col min="8458" max="8458" width="13.7109375" style="27" bestFit="1" customWidth="1"/>
    <col min="8459" max="8460" width="13.7109375" style="27" customWidth="1"/>
    <col min="8461" max="8461" width="14.5703125" style="27" customWidth="1"/>
    <col min="8462" max="8462" width="12.7109375" style="27" bestFit="1" customWidth="1"/>
    <col min="8463" max="8702" width="9.140625" style="27"/>
    <col min="8703" max="8703" width="7.7109375" style="27" bestFit="1" customWidth="1"/>
    <col min="8704" max="8704" width="7.140625" style="27" customWidth="1"/>
    <col min="8705" max="8705" width="32.42578125" style="27" customWidth="1"/>
    <col min="8706" max="8706" width="10.7109375" style="27" customWidth="1"/>
    <col min="8707" max="8707" width="19.42578125" style="27" customWidth="1"/>
    <col min="8708" max="8708" width="8.28515625" style="27" customWidth="1"/>
    <col min="8709" max="8709" width="13.7109375" style="27" customWidth="1"/>
    <col min="8710" max="8710" width="13.7109375" style="27" bestFit="1" customWidth="1"/>
    <col min="8711" max="8711" width="13.7109375" style="27" customWidth="1"/>
    <col min="8712" max="8712" width="13.7109375" style="27" bestFit="1" customWidth="1"/>
    <col min="8713" max="8713" width="14.28515625" style="27" customWidth="1"/>
    <col min="8714" max="8714" width="13.7109375" style="27" bestFit="1" customWidth="1"/>
    <col min="8715" max="8716" width="13.7109375" style="27" customWidth="1"/>
    <col min="8717" max="8717" width="14.5703125" style="27" customWidth="1"/>
    <col min="8718" max="8718" width="12.7109375" style="27" bestFit="1" customWidth="1"/>
    <col min="8719" max="8958" width="9.140625" style="27"/>
    <col min="8959" max="8959" width="7.7109375" style="27" bestFit="1" customWidth="1"/>
    <col min="8960" max="8960" width="7.140625" style="27" customWidth="1"/>
    <col min="8961" max="8961" width="32.42578125" style="27" customWidth="1"/>
    <col min="8962" max="8962" width="10.7109375" style="27" customWidth="1"/>
    <col min="8963" max="8963" width="19.42578125" style="27" customWidth="1"/>
    <col min="8964" max="8964" width="8.28515625" style="27" customWidth="1"/>
    <col min="8965" max="8965" width="13.7109375" style="27" customWidth="1"/>
    <col min="8966" max="8966" width="13.7109375" style="27" bestFit="1" customWidth="1"/>
    <col min="8967" max="8967" width="13.7109375" style="27" customWidth="1"/>
    <col min="8968" max="8968" width="13.7109375" style="27" bestFit="1" customWidth="1"/>
    <col min="8969" max="8969" width="14.28515625" style="27" customWidth="1"/>
    <col min="8970" max="8970" width="13.7109375" style="27" bestFit="1" customWidth="1"/>
    <col min="8971" max="8972" width="13.7109375" style="27" customWidth="1"/>
    <col min="8973" max="8973" width="14.5703125" style="27" customWidth="1"/>
    <col min="8974" max="8974" width="12.7109375" style="27" bestFit="1" customWidth="1"/>
    <col min="8975" max="9214" width="9.140625" style="27"/>
    <col min="9215" max="9215" width="7.7109375" style="27" bestFit="1" customWidth="1"/>
    <col min="9216" max="9216" width="7.140625" style="27" customWidth="1"/>
    <col min="9217" max="9217" width="32.42578125" style="27" customWidth="1"/>
    <col min="9218" max="9218" width="10.7109375" style="27" customWidth="1"/>
    <col min="9219" max="9219" width="19.42578125" style="27" customWidth="1"/>
    <col min="9220" max="9220" width="8.28515625" style="27" customWidth="1"/>
    <col min="9221" max="9221" width="13.7109375" style="27" customWidth="1"/>
    <col min="9222" max="9222" width="13.7109375" style="27" bestFit="1" customWidth="1"/>
    <col min="9223" max="9223" width="13.7109375" style="27" customWidth="1"/>
    <col min="9224" max="9224" width="13.7109375" style="27" bestFit="1" customWidth="1"/>
    <col min="9225" max="9225" width="14.28515625" style="27" customWidth="1"/>
    <col min="9226" max="9226" width="13.7109375" style="27" bestFit="1" customWidth="1"/>
    <col min="9227" max="9228" width="13.7109375" style="27" customWidth="1"/>
    <col min="9229" max="9229" width="14.5703125" style="27" customWidth="1"/>
    <col min="9230" max="9230" width="12.7109375" style="27" bestFit="1" customWidth="1"/>
    <col min="9231" max="9470" width="9.140625" style="27"/>
    <col min="9471" max="9471" width="7.7109375" style="27" bestFit="1" customWidth="1"/>
    <col min="9472" max="9472" width="7.140625" style="27" customWidth="1"/>
    <col min="9473" max="9473" width="32.42578125" style="27" customWidth="1"/>
    <col min="9474" max="9474" width="10.7109375" style="27" customWidth="1"/>
    <col min="9475" max="9475" width="19.42578125" style="27" customWidth="1"/>
    <col min="9476" max="9476" width="8.28515625" style="27" customWidth="1"/>
    <col min="9477" max="9477" width="13.7109375" style="27" customWidth="1"/>
    <col min="9478" max="9478" width="13.7109375" style="27" bestFit="1" customWidth="1"/>
    <col min="9479" max="9479" width="13.7109375" style="27" customWidth="1"/>
    <col min="9480" max="9480" width="13.7109375" style="27" bestFit="1" customWidth="1"/>
    <col min="9481" max="9481" width="14.28515625" style="27" customWidth="1"/>
    <col min="9482" max="9482" width="13.7109375" style="27" bestFit="1" customWidth="1"/>
    <col min="9483" max="9484" width="13.7109375" style="27" customWidth="1"/>
    <col min="9485" max="9485" width="14.5703125" style="27" customWidth="1"/>
    <col min="9486" max="9486" width="12.7109375" style="27" bestFit="1" customWidth="1"/>
    <col min="9487" max="9726" width="9.140625" style="27"/>
    <col min="9727" max="9727" width="7.7109375" style="27" bestFit="1" customWidth="1"/>
    <col min="9728" max="9728" width="7.140625" style="27" customWidth="1"/>
    <col min="9729" max="9729" width="32.42578125" style="27" customWidth="1"/>
    <col min="9730" max="9730" width="10.7109375" style="27" customWidth="1"/>
    <col min="9731" max="9731" width="19.42578125" style="27" customWidth="1"/>
    <col min="9732" max="9732" width="8.28515625" style="27" customWidth="1"/>
    <col min="9733" max="9733" width="13.7109375" style="27" customWidth="1"/>
    <col min="9734" max="9734" width="13.7109375" style="27" bestFit="1" customWidth="1"/>
    <col min="9735" max="9735" width="13.7109375" style="27" customWidth="1"/>
    <col min="9736" max="9736" width="13.7109375" style="27" bestFit="1" customWidth="1"/>
    <col min="9737" max="9737" width="14.28515625" style="27" customWidth="1"/>
    <col min="9738" max="9738" width="13.7109375" style="27" bestFit="1" customWidth="1"/>
    <col min="9739" max="9740" width="13.7109375" style="27" customWidth="1"/>
    <col min="9741" max="9741" width="14.5703125" style="27" customWidth="1"/>
    <col min="9742" max="9742" width="12.7109375" style="27" bestFit="1" customWidth="1"/>
    <col min="9743" max="9982" width="9.140625" style="27"/>
    <col min="9983" max="9983" width="7.7109375" style="27" bestFit="1" customWidth="1"/>
    <col min="9984" max="9984" width="7.140625" style="27" customWidth="1"/>
    <col min="9985" max="9985" width="32.42578125" style="27" customWidth="1"/>
    <col min="9986" max="9986" width="10.7109375" style="27" customWidth="1"/>
    <col min="9987" max="9987" width="19.42578125" style="27" customWidth="1"/>
    <col min="9988" max="9988" width="8.28515625" style="27" customWidth="1"/>
    <col min="9989" max="9989" width="13.7109375" style="27" customWidth="1"/>
    <col min="9990" max="9990" width="13.7109375" style="27" bestFit="1" customWidth="1"/>
    <col min="9991" max="9991" width="13.7109375" style="27" customWidth="1"/>
    <col min="9992" max="9992" width="13.7109375" style="27" bestFit="1" customWidth="1"/>
    <col min="9993" max="9993" width="14.28515625" style="27" customWidth="1"/>
    <col min="9994" max="9994" width="13.7109375" style="27" bestFit="1" customWidth="1"/>
    <col min="9995" max="9996" width="13.7109375" style="27" customWidth="1"/>
    <col min="9997" max="9997" width="14.5703125" style="27" customWidth="1"/>
    <col min="9998" max="9998" width="12.7109375" style="27" bestFit="1" customWidth="1"/>
    <col min="9999" max="10238" width="9.140625" style="27"/>
    <col min="10239" max="10239" width="7.7109375" style="27" bestFit="1" customWidth="1"/>
    <col min="10240" max="10240" width="7.140625" style="27" customWidth="1"/>
    <col min="10241" max="10241" width="32.42578125" style="27" customWidth="1"/>
    <col min="10242" max="10242" width="10.7109375" style="27" customWidth="1"/>
    <col min="10243" max="10243" width="19.42578125" style="27" customWidth="1"/>
    <col min="10244" max="10244" width="8.28515625" style="27" customWidth="1"/>
    <col min="10245" max="10245" width="13.7109375" style="27" customWidth="1"/>
    <col min="10246" max="10246" width="13.7109375" style="27" bestFit="1" customWidth="1"/>
    <col min="10247" max="10247" width="13.7109375" style="27" customWidth="1"/>
    <col min="10248" max="10248" width="13.7109375" style="27" bestFit="1" customWidth="1"/>
    <col min="10249" max="10249" width="14.28515625" style="27" customWidth="1"/>
    <col min="10250" max="10250" width="13.7109375" style="27" bestFit="1" customWidth="1"/>
    <col min="10251" max="10252" width="13.7109375" style="27" customWidth="1"/>
    <col min="10253" max="10253" width="14.5703125" style="27" customWidth="1"/>
    <col min="10254" max="10254" width="12.7109375" style="27" bestFit="1" customWidth="1"/>
    <col min="10255" max="10494" width="9.140625" style="27"/>
    <col min="10495" max="10495" width="7.7109375" style="27" bestFit="1" customWidth="1"/>
    <col min="10496" max="10496" width="7.140625" style="27" customWidth="1"/>
    <col min="10497" max="10497" width="32.42578125" style="27" customWidth="1"/>
    <col min="10498" max="10498" width="10.7109375" style="27" customWidth="1"/>
    <col min="10499" max="10499" width="19.42578125" style="27" customWidth="1"/>
    <col min="10500" max="10500" width="8.28515625" style="27" customWidth="1"/>
    <col min="10501" max="10501" width="13.7109375" style="27" customWidth="1"/>
    <col min="10502" max="10502" width="13.7109375" style="27" bestFit="1" customWidth="1"/>
    <col min="10503" max="10503" width="13.7109375" style="27" customWidth="1"/>
    <col min="10504" max="10504" width="13.7109375" style="27" bestFit="1" customWidth="1"/>
    <col min="10505" max="10505" width="14.28515625" style="27" customWidth="1"/>
    <col min="10506" max="10506" width="13.7109375" style="27" bestFit="1" customWidth="1"/>
    <col min="10507" max="10508" width="13.7109375" style="27" customWidth="1"/>
    <col min="10509" max="10509" width="14.5703125" style="27" customWidth="1"/>
    <col min="10510" max="10510" width="12.7109375" style="27" bestFit="1" customWidth="1"/>
    <col min="10511" max="10750" width="9.140625" style="27"/>
    <col min="10751" max="10751" width="7.7109375" style="27" bestFit="1" customWidth="1"/>
    <col min="10752" max="10752" width="7.140625" style="27" customWidth="1"/>
    <col min="10753" max="10753" width="32.42578125" style="27" customWidth="1"/>
    <col min="10754" max="10754" width="10.7109375" style="27" customWidth="1"/>
    <col min="10755" max="10755" width="19.42578125" style="27" customWidth="1"/>
    <col min="10756" max="10756" width="8.28515625" style="27" customWidth="1"/>
    <col min="10757" max="10757" width="13.7109375" style="27" customWidth="1"/>
    <col min="10758" max="10758" width="13.7109375" style="27" bestFit="1" customWidth="1"/>
    <col min="10759" max="10759" width="13.7109375" style="27" customWidth="1"/>
    <col min="10760" max="10760" width="13.7109375" style="27" bestFit="1" customWidth="1"/>
    <col min="10761" max="10761" width="14.28515625" style="27" customWidth="1"/>
    <col min="10762" max="10762" width="13.7109375" style="27" bestFit="1" customWidth="1"/>
    <col min="10763" max="10764" width="13.7109375" style="27" customWidth="1"/>
    <col min="10765" max="10765" width="14.5703125" style="27" customWidth="1"/>
    <col min="10766" max="10766" width="12.7109375" style="27" bestFit="1" customWidth="1"/>
    <col min="10767" max="11006" width="9.140625" style="27"/>
    <col min="11007" max="11007" width="7.7109375" style="27" bestFit="1" customWidth="1"/>
    <col min="11008" max="11008" width="7.140625" style="27" customWidth="1"/>
    <col min="11009" max="11009" width="32.42578125" style="27" customWidth="1"/>
    <col min="11010" max="11010" width="10.7109375" style="27" customWidth="1"/>
    <col min="11011" max="11011" width="19.42578125" style="27" customWidth="1"/>
    <col min="11012" max="11012" width="8.28515625" style="27" customWidth="1"/>
    <col min="11013" max="11013" width="13.7109375" style="27" customWidth="1"/>
    <col min="11014" max="11014" width="13.7109375" style="27" bestFit="1" customWidth="1"/>
    <col min="11015" max="11015" width="13.7109375" style="27" customWidth="1"/>
    <col min="11016" max="11016" width="13.7109375" style="27" bestFit="1" customWidth="1"/>
    <col min="11017" max="11017" width="14.28515625" style="27" customWidth="1"/>
    <col min="11018" max="11018" width="13.7109375" style="27" bestFit="1" customWidth="1"/>
    <col min="11019" max="11020" width="13.7109375" style="27" customWidth="1"/>
    <col min="11021" max="11021" width="14.5703125" style="27" customWidth="1"/>
    <col min="11022" max="11022" width="12.7109375" style="27" bestFit="1" customWidth="1"/>
    <col min="11023" max="11262" width="9.140625" style="27"/>
    <col min="11263" max="11263" width="7.7109375" style="27" bestFit="1" customWidth="1"/>
    <col min="11264" max="11264" width="7.140625" style="27" customWidth="1"/>
    <col min="11265" max="11265" width="32.42578125" style="27" customWidth="1"/>
    <col min="11266" max="11266" width="10.7109375" style="27" customWidth="1"/>
    <col min="11267" max="11267" width="19.42578125" style="27" customWidth="1"/>
    <col min="11268" max="11268" width="8.28515625" style="27" customWidth="1"/>
    <col min="11269" max="11269" width="13.7109375" style="27" customWidth="1"/>
    <col min="11270" max="11270" width="13.7109375" style="27" bestFit="1" customWidth="1"/>
    <col min="11271" max="11271" width="13.7109375" style="27" customWidth="1"/>
    <col min="11272" max="11272" width="13.7109375" style="27" bestFit="1" customWidth="1"/>
    <col min="11273" max="11273" width="14.28515625" style="27" customWidth="1"/>
    <col min="11274" max="11274" width="13.7109375" style="27" bestFit="1" customWidth="1"/>
    <col min="11275" max="11276" width="13.7109375" style="27" customWidth="1"/>
    <col min="11277" max="11277" width="14.5703125" style="27" customWidth="1"/>
    <col min="11278" max="11278" width="12.7109375" style="27" bestFit="1" customWidth="1"/>
    <col min="11279" max="11518" width="9.140625" style="27"/>
    <col min="11519" max="11519" width="7.7109375" style="27" bestFit="1" customWidth="1"/>
    <col min="11520" max="11520" width="7.140625" style="27" customWidth="1"/>
    <col min="11521" max="11521" width="32.42578125" style="27" customWidth="1"/>
    <col min="11522" max="11522" width="10.7109375" style="27" customWidth="1"/>
    <col min="11523" max="11523" width="19.42578125" style="27" customWidth="1"/>
    <col min="11524" max="11524" width="8.28515625" style="27" customWidth="1"/>
    <col min="11525" max="11525" width="13.7109375" style="27" customWidth="1"/>
    <col min="11526" max="11526" width="13.7109375" style="27" bestFit="1" customWidth="1"/>
    <col min="11527" max="11527" width="13.7109375" style="27" customWidth="1"/>
    <col min="11528" max="11528" width="13.7109375" style="27" bestFit="1" customWidth="1"/>
    <col min="11529" max="11529" width="14.28515625" style="27" customWidth="1"/>
    <col min="11530" max="11530" width="13.7109375" style="27" bestFit="1" customWidth="1"/>
    <col min="11531" max="11532" width="13.7109375" style="27" customWidth="1"/>
    <col min="11533" max="11533" width="14.5703125" style="27" customWidth="1"/>
    <col min="11534" max="11534" width="12.7109375" style="27" bestFit="1" customWidth="1"/>
    <col min="11535" max="11774" width="9.140625" style="27"/>
    <col min="11775" max="11775" width="7.7109375" style="27" bestFit="1" customWidth="1"/>
    <col min="11776" max="11776" width="7.140625" style="27" customWidth="1"/>
    <col min="11777" max="11777" width="32.42578125" style="27" customWidth="1"/>
    <col min="11778" max="11778" width="10.7109375" style="27" customWidth="1"/>
    <col min="11779" max="11779" width="19.42578125" style="27" customWidth="1"/>
    <col min="11780" max="11780" width="8.28515625" style="27" customWidth="1"/>
    <col min="11781" max="11781" width="13.7109375" style="27" customWidth="1"/>
    <col min="11782" max="11782" width="13.7109375" style="27" bestFit="1" customWidth="1"/>
    <col min="11783" max="11783" width="13.7109375" style="27" customWidth="1"/>
    <col min="11784" max="11784" width="13.7109375" style="27" bestFit="1" customWidth="1"/>
    <col min="11785" max="11785" width="14.28515625" style="27" customWidth="1"/>
    <col min="11786" max="11786" width="13.7109375" style="27" bestFit="1" customWidth="1"/>
    <col min="11787" max="11788" width="13.7109375" style="27" customWidth="1"/>
    <col min="11789" max="11789" width="14.5703125" style="27" customWidth="1"/>
    <col min="11790" max="11790" width="12.7109375" style="27" bestFit="1" customWidth="1"/>
    <col min="11791" max="12030" width="9.140625" style="27"/>
    <col min="12031" max="12031" width="7.7109375" style="27" bestFit="1" customWidth="1"/>
    <col min="12032" max="12032" width="7.140625" style="27" customWidth="1"/>
    <col min="12033" max="12033" width="32.42578125" style="27" customWidth="1"/>
    <col min="12034" max="12034" width="10.7109375" style="27" customWidth="1"/>
    <col min="12035" max="12035" width="19.42578125" style="27" customWidth="1"/>
    <col min="12036" max="12036" width="8.28515625" style="27" customWidth="1"/>
    <col min="12037" max="12037" width="13.7109375" style="27" customWidth="1"/>
    <col min="12038" max="12038" width="13.7109375" style="27" bestFit="1" customWidth="1"/>
    <col min="12039" max="12039" width="13.7109375" style="27" customWidth="1"/>
    <col min="12040" max="12040" width="13.7109375" style="27" bestFit="1" customWidth="1"/>
    <col min="12041" max="12041" width="14.28515625" style="27" customWidth="1"/>
    <col min="12042" max="12042" width="13.7109375" style="27" bestFit="1" customWidth="1"/>
    <col min="12043" max="12044" width="13.7109375" style="27" customWidth="1"/>
    <col min="12045" max="12045" width="14.5703125" style="27" customWidth="1"/>
    <col min="12046" max="12046" width="12.7109375" style="27" bestFit="1" customWidth="1"/>
    <col min="12047" max="12286" width="9.140625" style="27"/>
    <col min="12287" max="12287" width="7.7109375" style="27" bestFit="1" customWidth="1"/>
    <col min="12288" max="12288" width="7.140625" style="27" customWidth="1"/>
    <col min="12289" max="12289" width="32.42578125" style="27" customWidth="1"/>
    <col min="12290" max="12290" width="10.7109375" style="27" customWidth="1"/>
    <col min="12291" max="12291" width="19.42578125" style="27" customWidth="1"/>
    <col min="12292" max="12292" width="8.28515625" style="27" customWidth="1"/>
    <col min="12293" max="12293" width="13.7109375" style="27" customWidth="1"/>
    <col min="12294" max="12294" width="13.7109375" style="27" bestFit="1" customWidth="1"/>
    <col min="12295" max="12295" width="13.7109375" style="27" customWidth="1"/>
    <col min="12296" max="12296" width="13.7109375" style="27" bestFit="1" customWidth="1"/>
    <col min="12297" max="12297" width="14.28515625" style="27" customWidth="1"/>
    <col min="12298" max="12298" width="13.7109375" style="27" bestFit="1" customWidth="1"/>
    <col min="12299" max="12300" width="13.7109375" style="27" customWidth="1"/>
    <col min="12301" max="12301" width="14.5703125" style="27" customWidth="1"/>
    <col min="12302" max="12302" width="12.7109375" style="27" bestFit="1" customWidth="1"/>
    <col min="12303" max="12542" width="9.140625" style="27"/>
    <col min="12543" max="12543" width="7.7109375" style="27" bestFit="1" customWidth="1"/>
    <col min="12544" max="12544" width="7.140625" style="27" customWidth="1"/>
    <col min="12545" max="12545" width="32.42578125" style="27" customWidth="1"/>
    <col min="12546" max="12546" width="10.7109375" style="27" customWidth="1"/>
    <col min="12547" max="12547" width="19.42578125" style="27" customWidth="1"/>
    <col min="12548" max="12548" width="8.28515625" style="27" customWidth="1"/>
    <col min="12549" max="12549" width="13.7109375" style="27" customWidth="1"/>
    <col min="12550" max="12550" width="13.7109375" style="27" bestFit="1" customWidth="1"/>
    <col min="12551" max="12551" width="13.7109375" style="27" customWidth="1"/>
    <col min="12552" max="12552" width="13.7109375" style="27" bestFit="1" customWidth="1"/>
    <col min="12553" max="12553" width="14.28515625" style="27" customWidth="1"/>
    <col min="12554" max="12554" width="13.7109375" style="27" bestFit="1" customWidth="1"/>
    <col min="12555" max="12556" width="13.7109375" style="27" customWidth="1"/>
    <col min="12557" max="12557" width="14.5703125" style="27" customWidth="1"/>
    <col min="12558" max="12558" width="12.7109375" style="27" bestFit="1" customWidth="1"/>
    <col min="12559" max="12798" width="9.140625" style="27"/>
    <col min="12799" max="12799" width="7.7109375" style="27" bestFit="1" customWidth="1"/>
    <col min="12800" max="12800" width="7.140625" style="27" customWidth="1"/>
    <col min="12801" max="12801" width="32.42578125" style="27" customWidth="1"/>
    <col min="12802" max="12802" width="10.7109375" style="27" customWidth="1"/>
    <col min="12803" max="12803" width="19.42578125" style="27" customWidth="1"/>
    <col min="12804" max="12804" width="8.28515625" style="27" customWidth="1"/>
    <col min="12805" max="12805" width="13.7109375" style="27" customWidth="1"/>
    <col min="12806" max="12806" width="13.7109375" style="27" bestFit="1" customWidth="1"/>
    <col min="12807" max="12807" width="13.7109375" style="27" customWidth="1"/>
    <col min="12808" max="12808" width="13.7109375" style="27" bestFit="1" customWidth="1"/>
    <col min="12809" max="12809" width="14.28515625" style="27" customWidth="1"/>
    <col min="12810" max="12810" width="13.7109375" style="27" bestFit="1" customWidth="1"/>
    <col min="12811" max="12812" width="13.7109375" style="27" customWidth="1"/>
    <col min="12813" max="12813" width="14.5703125" style="27" customWidth="1"/>
    <col min="12814" max="12814" width="12.7109375" style="27" bestFit="1" customWidth="1"/>
    <col min="12815" max="13054" width="9.140625" style="27"/>
    <col min="13055" max="13055" width="7.7109375" style="27" bestFit="1" customWidth="1"/>
    <col min="13056" max="13056" width="7.140625" style="27" customWidth="1"/>
    <col min="13057" max="13057" width="32.42578125" style="27" customWidth="1"/>
    <col min="13058" max="13058" width="10.7109375" style="27" customWidth="1"/>
    <col min="13059" max="13059" width="19.42578125" style="27" customWidth="1"/>
    <col min="13060" max="13060" width="8.28515625" style="27" customWidth="1"/>
    <col min="13061" max="13061" width="13.7109375" style="27" customWidth="1"/>
    <col min="13062" max="13062" width="13.7109375" style="27" bestFit="1" customWidth="1"/>
    <col min="13063" max="13063" width="13.7109375" style="27" customWidth="1"/>
    <col min="13064" max="13064" width="13.7109375" style="27" bestFit="1" customWidth="1"/>
    <col min="13065" max="13065" width="14.28515625" style="27" customWidth="1"/>
    <col min="13066" max="13066" width="13.7109375" style="27" bestFit="1" customWidth="1"/>
    <col min="13067" max="13068" width="13.7109375" style="27" customWidth="1"/>
    <col min="13069" max="13069" width="14.5703125" style="27" customWidth="1"/>
    <col min="13070" max="13070" width="12.7109375" style="27" bestFit="1" customWidth="1"/>
    <col min="13071" max="13310" width="9.140625" style="27"/>
    <col min="13311" max="13311" width="7.7109375" style="27" bestFit="1" customWidth="1"/>
    <col min="13312" max="13312" width="7.140625" style="27" customWidth="1"/>
    <col min="13313" max="13313" width="32.42578125" style="27" customWidth="1"/>
    <col min="13314" max="13314" width="10.7109375" style="27" customWidth="1"/>
    <col min="13315" max="13315" width="19.42578125" style="27" customWidth="1"/>
    <col min="13316" max="13316" width="8.28515625" style="27" customWidth="1"/>
    <col min="13317" max="13317" width="13.7109375" style="27" customWidth="1"/>
    <col min="13318" max="13318" width="13.7109375" style="27" bestFit="1" customWidth="1"/>
    <col min="13319" max="13319" width="13.7109375" style="27" customWidth="1"/>
    <col min="13320" max="13320" width="13.7109375" style="27" bestFit="1" customWidth="1"/>
    <col min="13321" max="13321" width="14.28515625" style="27" customWidth="1"/>
    <col min="13322" max="13322" width="13.7109375" style="27" bestFit="1" customWidth="1"/>
    <col min="13323" max="13324" width="13.7109375" style="27" customWidth="1"/>
    <col min="13325" max="13325" width="14.5703125" style="27" customWidth="1"/>
    <col min="13326" max="13326" width="12.7109375" style="27" bestFit="1" customWidth="1"/>
    <col min="13327" max="13566" width="9.140625" style="27"/>
    <col min="13567" max="13567" width="7.7109375" style="27" bestFit="1" customWidth="1"/>
    <col min="13568" max="13568" width="7.140625" style="27" customWidth="1"/>
    <col min="13569" max="13569" width="32.42578125" style="27" customWidth="1"/>
    <col min="13570" max="13570" width="10.7109375" style="27" customWidth="1"/>
    <col min="13571" max="13571" width="19.42578125" style="27" customWidth="1"/>
    <col min="13572" max="13572" width="8.28515625" style="27" customWidth="1"/>
    <col min="13573" max="13573" width="13.7109375" style="27" customWidth="1"/>
    <col min="13574" max="13574" width="13.7109375" style="27" bestFit="1" customWidth="1"/>
    <col min="13575" max="13575" width="13.7109375" style="27" customWidth="1"/>
    <col min="13576" max="13576" width="13.7109375" style="27" bestFit="1" customWidth="1"/>
    <col min="13577" max="13577" width="14.28515625" style="27" customWidth="1"/>
    <col min="13578" max="13578" width="13.7109375" style="27" bestFit="1" customWidth="1"/>
    <col min="13579" max="13580" width="13.7109375" style="27" customWidth="1"/>
    <col min="13581" max="13581" width="14.5703125" style="27" customWidth="1"/>
    <col min="13582" max="13582" width="12.7109375" style="27" bestFit="1" customWidth="1"/>
    <col min="13583" max="13822" width="9.140625" style="27"/>
    <col min="13823" max="13823" width="7.7109375" style="27" bestFit="1" customWidth="1"/>
    <col min="13824" max="13824" width="7.140625" style="27" customWidth="1"/>
    <col min="13825" max="13825" width="32.42578125" style="27" customWidth="1"/>
    <col min="13826" max="13826" width="10.7109375" style="27" customWidth="1"/>
    <col min="13827" max="13827" width="19.42578125" style="27" customWidth="1"/>
    <col min="13828" max="13828" width="8.28515625" style="27" customWidth="1"/>
    <col min="13829" max="13829" width="13.7109375" style="27" customWidth="1"/>
    <col min="13830" max="13830" width="13.7109375" style="27" bestFit="1" customWidth="1"/>
    <col min="13831" max="13831" width="13.7109375" style="27" customWidth="1"/>
    <col min="13832" max="13832" width="13.7109375" style="27" bestFit="1" customWidth="1"/>
    <col min="13833" max="13833" width="14.28515625" style="27" customWidth="1"/>
    <col min="13834" max="13834" width="13.7109375" style="27" bestFit="1" customWidth="1"/>
    <col min="13835" max="13836" width="13.7109375" style="27" customWidth="1"/>
    <col min="13837" max="13837" width="14.5703125" style="27" customWidth="1"/>
    <col min="13838" max="13838" width="12.7109375" style="27" bestFit="1" customWidth="1"/>
    <col min="13839" max="14078" width="9.140625" style="27"/>
    <col min="14079" max="14079" width="7.7109375" style="27" bestFit="1" customWidth="1"/>
    <col min="14080" max="14080" width="7.140625" style="27" customWidth="1"/>
    <col min="14081" max="14081" width="32.42578125" style="27" customWidth="1"/>
    <col min="14082" max="14082" width="10.7109375" style="27" customWidth="1"/>
    <col min="14083" max="14083" width="19.42578125" style="27" customWidth="1"/>
    <col min="14084" max="14084" width="8.28515625" style="27" customWidth="1"/>
    <col min="14085" max="14085" width="13.7109375" style="27" customWidth="1"/>
    <col min="14086" max="14086" width="13.7109375" style="27" bestFit="1" customWidth="1"/>
    <col min="14087" max="14087" width="13.7109375" style="27" customWidth="1"/>
    <col min="14088" max="14088" width="13.7109375" style="27" bestFit="1" customWidth="1"/>
    <col min="14089" max="14089" width="14.28515625" style="27" customWidth="1"/>
    <col min="14090" max="14090" width="13.7109375" style="27" bestFit="1" customWidth="1"/>
    <col min="14091" max="14092" width="13.7109375" style="27" customWidth="1"/>
    <col min="14093" max="14093" width="14.5703125" style="27" customWidth="1"/>
    <col min="14094" max="14094" width="12.7109375" style="27" bestFit="1" customWidth="1"/>
    <col min="14095" max="14334" width="9.140625" style="27"/>
    <col min="14335" max="14335" width="7.7109375" style="27" bestFit="1" customWidth="1"/>
    <col min="14336" max="14336" width="7.140625" style="27" customWidth="1"/>
    <col min="14337" max="14337" width="32.42578125" style="27" customWidth="1"/>
    <col min="14338" max="14338" width="10.7109375" style="27" customWidth="1"/>
    <col min="14339" max="14339" width="19.42578125" style="27" customWidth="1"/>
    <col min="14340" max="14340" width="8.28515625" style="27" customWidth="1"/>
    <col min="14341" max="14341" width="13.7109375" style="27" customWidth="1"/>
    <col min="14342" max="14342" width="13.7109375" style="27" bestFit="1" customWidth="1"/>
    <col min="14343" max="14343" width="13.7109375" style="27" customWidth="1"/>
    <col min="14344" max="14344" width="13.7109375" style="27" bestFit="1" customWidth="1"/>
    <col min="14345" max="14345" width="14.28515625" style="27" customWidth="1"/>
    <col min="14346" max="14346" width="13.7109375" style="27" bestFit="1" customWidth="1"/>
    <col min="14347" max="14348" width="13.7109375" style="27" customWidth="1"/>
    <col min="14349" max="14349" width="14.5703125" style="27" customWidth="1"/>
    <col min="14350" max="14350" width="12.7109375" style="27" bestFit="1" customWidth="1"/>
    <col min="14351" max="14590" width="9.140625" style="27"/>
    <col min="14591" max="14591" width="7.7109375" style="27" bestFit="1" customWidth="1"/>
    <col min="14592" max="14592" width="7.140625" style="27" customWidth="1"/>
    <col min="14593" max="14593" width="32.42578125" style="27" customWidth="1"/>
    <col min="14594" max="14594" width="10.7109375" style="27" customWidth="1"/>
    <col min="14595" max="14595" width="19.42578125" style="27" customWidth="1"/>
    <col min="14596" max="14596" width="8.28515625" style="27" customWidth="1"/>
    <col min="14597" max="14597" width="13.7109375" style="27" customWidth="1"/>
    <col min="14598" max="14598" width="13.7109375" style="27" bestFit="1" customWidth="1"/>
    <col min="14599" max="14599" width="13.7109375" style="27" customWidth="1"/>
    <col min="14600" max="14600" width="13.7109375" style="27" bestFit="1" customWidth="1"/>
    <col min="14601" max="14601" width="14.28515625" style="27" customWidth="1"/>
    <col min="14602" max="14602" width="13.7109375" style="27" bestFit="1" customWidth="1"/>
    <col min="14603" max="14604" width="13.7109375" style="27" customWidth="1"/>
    <col min="14605" max="14605" width="14.5703125" style="27" customWidth="1"/>
    <col min="14606" max="14606" width="12.7109375" style="27" bestFit="1" customWidth="1"/>
    <col min="14607" max="14846" width="9.140625" style="27"/>
    <col min="14847" max="14847" width="7.7109375" style="27" bestFit="1" customWidth="1"/>
    <col min="14848" max="14848" width="7.140625" style="27" customWidth="1"/>
    <col min="14849" max="14849" width="32.42578125" style="27" customWidth="1"/>
    <col min="14850" max="14850" width="10.7109375" style="27" customWidth="1"/>
    <col min="14851" max="14851" width="19.42578125" style="27" customWidth="1"/>
    <col min="14852" max="14852" width="8.28515625" style="27" customWidth="1"/>
    <col min="14853" max="14853" width="13.7109375" style="27" customWidth="1"/>
    <col min="14854" max="14854" width="13.7109375" style="27" bestFit="1" customWidth="1"/>
    <col min="14855" max="14855" width="13.7109375" style="27" customWidth="1"/>
    <col min="14856" max="14856" width="13.7109375" style="27" bestFit="1" customWidth="1"/>
    <col min="14857" max="14857" width="14.28515625" style="27" customWidth="1"/>
    <col min="14858" max="14858" width="13.7109375" style="27" bestFit="1" customWidth="1"/>
    <col min="14859" max="14860" width="13.7109375" style="27" customWidth="1"/>
    <col min="14861" max="14861" width="14.5703125" style="27" customWidth="1"/>
    <col min="14862" max="14862" width="12.7109375" style="27" bestFit="1" customWidth="1"/>
    <col min="14863" max="15102" width="9.140625" style="27"/>
    <col min="15103" max="15103" width="7.7109375" style="27" bestFit="1" customWidth="1"/>
    <col min="15104" max="15104" width="7.140625" style="27" customWidth="1"/>
    <col min="15105" max="15105" width="32.42578125" style="27" customWidth="1"/>
    <col min="15106" max="15106" width="10.7109375" style="27" customWidth="1"/>
    <col min="15107" max="15107" width="19.42578125" style="27" customWidth="1"/>
    <col min="15108" max="15108" width="8.28515625" style="27" customWidth="1"/>
    <col min="15109" max="15109" width="13.7109375" style="27" customWidth="1"/>
    <col min="15110" max="15110" width="13.7109375" style="27" bestFit="1" customWidth="1"/>
    <col min="15111" max="15111" width="13.7109375" style="27" customWidth="1"/>
    <col min="15112" max="15112" width="13.7109375" style="27" bestFit="1" customWidth="1"/>
    <col min="15113" max="15113" width="14.28515625" style="27" customWidth="1"/>
    <col min="15114" max="15114" width="13.7109375" style="27" bestFit="1" customWidth="1"/>
    <col min="15115" max="15116" width="13.7109375" style="27" customWidth="1"/>
    <col min="15117" max="15117" width="14.5703125" style="27" customWidth="1"/>
    <col min="15118" max="15118" width="12.7109375" style="27" bestFit="1" customWidth="1"/>
    <col min="15119" max="15358" width="9.140625" style="27"/>
    <col min="15359" max="15359" width="7.7109375" style="27" bestFit="1" customWidth="1"/>
    <col min="15360" max="15360" width="7.140625" style="27" customWidth="1"/>
    <col min="15361" max="15361" width="32.42578125" style="27" customWidth="1"/>
    <col min="15362" max="15362" width="10.7109375" style="27" customWidth="1"/>
    <col min="15363" max="15363" width="19.42578125" style="27" customWidth="1"/>
    <col min="15364" max="15364" width="8.28515625" style="27" customWidth="1"/>
    <col min="15365" max="15365" width="13.7109375" style="27" customWidth="1"/>
    <col min="15366" max="15366" width="13.7109375" style="27" bestFit="1" customWidth="1"/>
    <col min="15367" max="15367" width="13.7109375" style="27" customWidth="1"/>
    <col min="15368" max="15368" width="13.7109375" style="27" bestFit="1" customWidth="1"/>
    <col min="15369" max="15369" width="14.28515625" style="27" customWidth="1"/>
    <col min="15370" max="15370" width="13.7109375" style="27" bestFit="1" customWidth="1"/>
    <col min="15371" max="15372" width="13.7109375" style="27" customWidth="1"/>
    <col min="15373" max="15373" width="14.5703125" style="27" customWidth="1"/>
    <col min="15374" max="15374" width="12.7109375" style="27" bestFit="1" customWidth="1"/>
    <col min="15375" max="15614" width="9.140625" style="27"/>
    <col min="15615" max="15615" width="7.7109375" style="27" bestFit="1" customWidth="1"/>
    <col min="15616" max="15616" width="7.140625" style="27" customWidth="1"/>
    <col min="15617" max="15617" width="32.42578125" style="27" customWidth="1"/>
    <col min="15618" max="15618" width="10.7109375" style="27" customWidth="1"/>
    <col min="15619" max="15619" width="19.42578125" style="27" customWidth="1"/>
    <col min="15620" max="15620" width="8.28515625" style="27" customWidth="1"/>
    <col min="15621" max="15621" width="13.7109375" style="27" customWidth="1"/>
    <col min="15622" max="15622" width="13.7109375" style="27" bestFit="1" customWidth="1"/>
    <col min="15623" max="15623" width="13.7109375" style="27" customWidth="1"/>
    <col min="15624" max="15624" width="13.7109375" style="27" bestFit="1" customWidth="1"/>
    <col min="15625" max="15625" width="14.28515625" style="27" customWidth="1"/>
    <col min="15626" max="15626" width="13.7109375" style="27" bestFit="1" customWidth="1"/>
    <col min="15627" max="15628" width="13.7109375" style="27" customWidth="1"/>
    <col min="15629" max="15629" width="14.5703125" style="27" customWidth="1"/>
    <col min="15630" max="15630" width="12.7109375" style="27" bestFit="1" customWidth="1"/>
    <col min="15631" max="15870" width="9.140625" style="27"/>
    <col min="15871" max="15871" width="7.7109375" style="27" bestFit="1" customWidth="1"/>
    <col min="15872" max="15872" width="7.140625" style="27" customWidth="1"/>
    <col min="15873" max="15873" width="32.42578125" style="27" customWidth="1"/>
    <col min="15874" max="15874" width="10.7109375" style="27" customWidth="1"/>
    <col min="15875" max="15875" width="19.42578125" style="27" customWidth="1"/>
    <col min="15876" max="15876" width="8.28515625" style="27" customWidth="1"/>
    <col min="15877" max="15877" width="13.7109375" style="27" customWidth="1"/>
    <col min="15878" max="15878" width="13.7109375" style="27" bestFit="1" customWidth="1"/>
    <col min="15879" max="15879" width="13.7109375" style="27" customWidth="1"/>
    <col min="15880" max="15880" width="13.7109375" style="27" bestFit="1" customWidth="1"/>
    <col min="15881" max="15881" width="14.28515625" style="27" customWidth="1"/>
    <col min="15882" max="15882" width="13.7109375" style="27" bestFit="1" customWidth="1"/>
    <col min="15883" max="15884" width="13.7109375" style="27" customWidth="1"/>
    <col min="15885" max="15885" width="14.5703125" style="27" customWidth="1"/>
    <col min="15886" max="15886" width="12.7109375" style="27" bestFit="1" customWidth="1"/>
    <col min="15887" max="16126" width="9.140625" style="27"/>
    <col min="16127" max="16127" width="7.7109375" style="27" bestFit="1" customWidth="1"/>
    <col min="16128" max="16128" width="7.140625" style="27" customWidth="1"/>
    <col min="16129" max="16129" width="32.42578125" style="27" customWidth="1"/>
    <col min="16130" max="16130" width="10.7109375" style="27" customWidth="1"/>
    <col min="16131" max="16131" width="19.42578125" style="27" customWidth="1"/>
    <col min="16132" max="16132" width="8.28515625" style="27" customWidth="1"/>
    <col min="16133" max="16133" width="13.7109375" style="27" customWidth="1"/>
    <col min="16134" max="16134" width="13.7109375" style="27" bestFit="1" customWidth="1"/>
    <col min="16135" max="16135" width="13.7109375" style="27" customWidth="1"/>
    <col min="16136" max="16136" width="13.7109375" style="27" bestFit="1" customWidth="1"/>
    <col min="16137" max="16137" width="14.28515625" style="27" customWidth="1"/>
    <col min="16138" max="16138" width="13.7109375" style="27" bestFit="1" customWidth="1"/>
    <col min="16139" max="16140" width="13.7109375" style="27" customWidth="1"/>
    <col min="16141" max="16141" width="14.5703125" style="27" customWidth="1"/>
    <col min="16142" max="16142" width="12.7109375" style="27" bestFit="1" customWidth="1"/>
    <col min="16143" max="16384" width="9.140625" style="27"/>
  </cols>
  <sheetData>
    <row r="1" spans="1:15" ht="37.5" customHeight="1" x14ac:dyDescent="0.2">
      <c r="L1" s="68" t="s">
        <v>34</v>
      </c>
      <c r="M1" s="68"/>
      <c r="N1" s="68"/>
      <c r="O1" s="68"/>
    </row>
    <row r="2" spans="1:15" x14ac:dyDescent="0.2">
      <c r="L2" s="26"/>
      <c r="M2" s="26"/>
      <c r="N2" s="26"/>
      <c r="O2" s="26"/>
    </row>
    <row r="3" spans="1:15" x14ac:dyDescent="0.2">
      <c r="A3" s="67" t="s">
        <v>23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</row>
    <row r="4" spans="1:15" ht="15.75" customHeight="1" x14ac:dyDescent="0.2">
      <c r="A4" s="67" t="s">
        <v>35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</row>
    <row r="5" spans="1:15" ht="15.75" x14ac:dyDescent="0.25">
      <c r="A5" s="28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5" ht="15.75" x14ac:dyDescent="0.25">
      <c r="A6" s="28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</row>
    <row r="7" spans="1:15" s="32" customFormat="1" ht="78.75" x14ac:dyDescent="0.25">
      <c r="A7" s="30"/>
      <c r="B7" s="30"/>
      <c r="C7" s="30"/>
      <c r="D7" s="30"/>
      <c r="E7" s="30"/>
      <c r="F7" s="31"/>
      <c r="G7" s="31" t="s">
        <v>103</v>
      </c>
      <c r="H7" s="31" t="s">
        <v>104</v>
      </c>
      <c r="I7" s="31" t="s">
        <v>105</v>
      </c>
      <c r="J7" s="31" t="s">
        <v>106</v>
      </c>
      <c r="K7" s="31" t="s">
        <v>107</v>
      </c>
      <c r="L7" s="31" t="s">
        <v>108</v>
      </c>
      <c r="M7" s="31" t="s">
        <v>109</v>
      </c>
      <c r="N7" s="31" t="s">
        <v>110</v>
      </c>
      <c r="O7" s="31" t="s">
        <v>113</v>
      </c>
    </row>
    <row r="8" spans="1:15" ht="15.75" x14ac:dyDescent="0.25">
      <c r="A8" s="38"/>
      <c r="B8" s="38"/>
      <c r="C8" s="38" t="s">
        <v>36</v>
      </c>
      <c r="D8" s="35"/>
      <c r="E8" s="35"/>
      <c r="F8" s="34"/>
      <c r="G8" s="33" t="s">
        <v>37</v>
      </c>
      <c r="H8" s="33" t="s">
        <v>37</v>
      </c>
      <c r="I8" s="33" t="s">
        <v>38</v>
      </c>
      <c r="J8" s="33" t="s">
        <v>39</v>
      </c>
      <c r="K8" s="33" t="s">
        <v>40</v>
      </c>
      <c r="L8" s="33" t="s">
        <v>41</v>
      </c>
      <c r="M8" s="33" t="s">
        <v>41</v>
      </c>
      <c r="N8" s="33" t="s">
        <v>42</v>
      </c>
      <c r="O8" s="38"/>
    </row>
    <row r="9" spans="1:15" ht="45" x14ac:dyDescent="0.25">
      <c r="A9" s="62" t="s">
        <v>43</v>
      </c>
      <c r="B9" s="38" t="s">
        <v>44</v>
      </c>
      <c r="C9" s="33" t="s">
        <v>45</v>
      </c>
      <c r="D9" s="34"/>
      <c r="E9" s="34"/>
      <c r="F9" s="34" t="s">
        <v>46</v>
      </c>
      <c r="G9" s="33">
        <v>0</v>
      </c>
      <c r="H9" s="33">
        <v>0</v>
      </c>
      <c r="I9" s="33">
        <v>0</v>
      </c>
      <c r="J9" s="33">
        <v>0</v>
      </c>
      <c r="K9" s="33">
        <v>0</v>
      </c>
      <c r="L9" s="33">
        <v>0</v>
      </c>
      <c r="M9" s="33">
        <v>0</v>
      </c>
      <c r="N9" s="33">
        <v>0</v>
      </c>
      <c r="O9" s="34">
        <f>SUM(G9:N9)</f>
        <v>0</v>
      </c>
    </row>
    <row r="10" spans="1:15" ht="33" customHeight="1" x14ac:dyDescent="0.2">
      <c r="A10" s="38"/>
      <c r="B10" s="38">
        <v>1</v>
      </c>
      <c r="C10" s="23" t="s">
        <v>47</v>
      </c>
      <c r="D10" s="35"/>
      <c r="E10" s="35"/>
      <c r="F10" s="35"/>
      <c r="G10" s="36">
        <v>0</v>
      </c>
      <c r="H10" s="36">
        <v>0</v>
      </c>
      <c r="I10" s="36">
        <v>0</v>
      </c>
      <c r="J10" s="36">
        <v>0</v>
      </c>
      <c r="K10" s="36">
        <v>0</v>
      </c>
      <c r="L10" s="36">
        <v>0</v>
      </c>
      <c r="M10" s="36">
        <v>0</v>
      </c>
      <c r="N10" s="36">
        <v>0</v>
      </c>
      <c r="O10" s="35"/>
    </row>
    <row r="11" spans="1:15" ht="30" x14ac:dyDescent="0.2">
      <c r="A11" s="38"/>
      <c r="B11" s="38">
        <v>2</v>
      </c>
      <c r="C11" s="23" t="s">
        <v>48</v>
      </c>
      <c r="D11" s="35"/>
      <c r="E11" s="35" t="s">
        <v>49</v>
      </c>
      <c r="F11" s="35"/>
      <c r="G11" s="36">
        <f t="shared" ref="G11:N11" si="0">G10*G9*12</f>
        <v>0</v>
      </c>
      <c r="H11" s="36">
        <f t="shared" si="0"/>
        <v>0</v>
      </c>
      <c r="I11" s="36">
        <f t="shared" si="0"/>
        <v>0</v>
      </c>
      <c r="J11" s="36">
        <f t="shared" si="0"/>
        <v>0</v>
      </c>
      <c r="K11" s="36">
        <f t="shared" si="0"/>
        <v>0</v>
      </c>
      <c r="L11" s="37">
        <f t="shared" si="0"/>
        <v>0</v>
      </c>
      <c r="M11" s="37">
        <f t="shared" si="0"/>
        <v>0</v>
      </c>
      <c r="N11" s="37">
        <f t="shared" si="0"/>
        <v>0</v>
      </c>
      <c r="O11" s="39">
        <f>SUM(G11:N11)</f>
        <v>0</v>
      </c>
    </row>
    <row r="12" spans="1:15" ht="15.75" x14ac:dyDescent="0.2">
      <c r="A12" s="63" t="s">
        <v>50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</row>
    <row r="13" spans="1:15" ht="16.5" customHeight="1" x14ac:dyDescent="0.2">
      <c r="A13" s="64">
        <v>1</v>
      </c>
      <c r="B13" s="64">
        <v>3</v>
      </c>
      <c r="C13" s="61" t="s">
        <v>51</v>
      </c>
      <c r="D13" s="38" t="s">
        <v>52</v>
      </c>
      <c r="E13" s="38" t="s">
        <v>53</v>
      </c>
      <c r="F13" s="36">
        <v>26136</v>
      </c>
      <c r="G13" s="39">
        <f>F13*G9</f>
        <v>0</v>
      </c>
      <c r="H13" s="39">
        <f>H9*F13</f>
        <v>0</v>
      </c>
      <c r="I13" s="39"/>
      <c r="J13" s="39"/>
      <c r="K13" s="40"/>
      <c r="L13" s="39"/>
      <c r="M13" s="39"/>
      <c r="N13" s="39"/>
      <c r="O13" s="39">
        <f t="shared" ref="O13:O29" si="1">SUM(G13:N13)</f>
        <v>0</v>
      </c>
    </row>
    <row r="14" spans="1:15" x14ac:dyDescent="0.2">
      <c r="A14" s="64"/>
      <c r="B14" s="64"/>
      <c r="C14" s="61"/>
      <c r="D14" s="38" t="s">
        <v>54</v>
      </c>
      <c r="E14" s="38" t="s">
        <v>55</v>
      </c>
      <c r="F14" s="36">
        <v>20592</v>
      </c>
      <c r="G14" s="39"/>
      <c r="H14" s="39"/>
      <c r="I14" s="39">
        <f>F14*I9</f>
        <v>0</v>
      </c>
      <c r="J14" s="39"/>
      <c r="K14" s="40"/>
      <c r="L14" s="39"/>
      <c r="M14" s="39"/>
      <c r="N14" s="39"/>
      <c r="O14" s="39">
        <f t="shared" si="1"/>
        <v>0</v>
      </c>
    </row>
    <row r="15" spans="1:15" x14ac:dyDescent="0.2">
      <c r="A15" s="64"/>
      <c r="B15" s="64"/>
      <c r="C15" s="61"/>
      <c r="D15" s="38" t="s">
        <v>56</v>
      </c>
      <c r="E15" s="38" t="s">
        <v>57</v>
      </c>
      <c r="F15" s="36">
        <v>16404</v>
      </c>
      <c r="G15" s="39"/>
      <c r="H15" s="39"/>
      <c r="I15" s="39"/>
      <c r="J15" s="39">
        <f>F15*J9</f>
        <v>0</v>
      </c>
      <c r="K15" s="40">
        <f>F15*K9</f>
        <v>0</v>
      </c>
      <c r="L15" s="39"/>
      <c r="M15" s="39"/>
      <c r="N15" s="39"/>
      <c r="O15" s="39">
        <f t="shared" si="1"/>
        <v>0</v>
      </c>
    </row>
    <row r="16" spans="1:15" x14ac:dyDescent="0.2">
      <c r="A16" s="64"/>
      <c r="B16" s="64"/>
      <c r="C16" s="61"/>
      <c r="D16" s="38" t="s">
        <v>58</v>
      </c>
      <c r="E16" s="38" t="s">
        <v>59</v>
      </c>
      <c r="F16" s="36">
        <v>12720</v>
      </c>
      <c r="G16" s="39"/>
      <c r="H16" s="39"/>
      <c r="I16" s="39"/>
      <c r="J16" s="39"/>
      <c r="K16" s="40"/>
      <c r="L16" s="39">
        <f>F16*L9</f>
        <v>0</v>
      </c>
      <c r="M16" s="39">
        <f>F16*M9</f>
        <v>0</v>
      </c>
      <c r="N16" s="39"/>
      <c r="O16" s="39">
        <f t="shared" si="1"/>
        <v>0</v>
      </c>
    </row>
    <row r="17" spans="1:15" x14ac:dyDescent="0.2">
      <c r="A17" s="64"/>
      <c r="B17" s="64"/>
      <c r="C17" s="61"/>
      <c r="D17" s="38" t="s">
        <v>60</v>
      </c>
      <c r="E17" s="38" t="s">
        <v>61</v>
      </c>
      <c r="F17" s="36">
        <v>8556</v>
      </c>
      <c r="G17" s="39"/>
      <c r="H17" s="39"/>
      <c r="I17" s="39"/>
      <c r="J17" s="39"/>
      <c r="K17" s="40"/>
      <c r="L17" s="39"/>
      <c r="M17" s="39"/>
      <c r="N17" s="39">
        <f>N9*F17</f>
        <v>0</v>
      </c>
      <c r="O17" s="39">
        <f t="shared" si="1"/>
        <v>0</v>
      </c>
    </row>
    <row r="18" spans="1:15" ht="60" x14ac:dyDescent="0.2">
      <c r="A18" s="24">
        <v>2</v>
      </c>
      <c r="B18" s="24">
        <v>4</v>
      </c>
      <c r="C18" s="23" t="s">
        <v>62</v>
      </c>
      <c r="D18" s="35"/>
      <c r="E18" s="35" t="s">
        <v>63</v>
      </c>
      <c r="F18" s="38">
        <v>3.6</v>
      </c>
      <c r="G18" s="39">
        <f>G10*3.6*G9</f>
        <v>0</v>
      </c>
      <c r="H18" s="39">
        <f>H10*3.6*H9</f>
        <v>0</v>
      </c>
      <c r="I18" s="39">
        <f>I9*I10*F18</f>
        <v>0</v>
      </c>
      <c r="J18" s="39">
        <f>J10*3.6*J9</f>
        <v>0</v>
      </c>
      <c r="K18" s="40">
        <f>K10*3.6*K9</f>
        <v>0</v>
      </c>
      <c r="L18" s="39">
        <f>L10*3.6*L9</f>
        <v>0</v>
      </c>
      <c r="M18" s="39">
        <f>M10*M9*F18</f>
        <v>0</v>
      </c>
      <c r="N18" s="39">
        <f>N9*N10*F18</f>
        <v>0</v>
      </c>
      <c r="O18" s="39">
        <f t="shared" si="1"/>
        <v>0</v>
      </c>
    </row>
    <row r="19" spans="1:15" ht="18.399999999999999" customHeight="1" x14ac:dyDescent="0.2">
      <c r="A19" s="64">
        <v>3</v>
      </c>
      <c r="B19" s="64">
        <v>5</v>
      </c>
      <c r="C19" s="61" t="s">
        <v>64</v>
      </c>
      <c r="D19" s="38" t="s">
        <v>52</v>
      </c>
      <c r="E19" s="35" t="s">
        <v>49</v>
      </c>
      <c r="F19" s="38">
        <v>12</v>
      </c>
      <c r="G19" s="39">
        <f>G10*G9*F19</f>
        <v>0</v>
      </c>
      <c r="H19" s="39">
        <f>H10*H9*F19</f>
        <v>0</v>
      </c>
      <c r="I19" s="39"/>
      <c r="J19" s="39"/>
      <c r="K19" s="40"/>
      <c r="L19" s="39"/>
      <c r="M19" s="39"/>
      <c r="N19" s="39"/>
      <c r="O19" s="39">
        <f t="shared" si="1"/>
        <v>0</v>
      </c>
    </row>
    <row r="20" spans="1:15" ht="13.5" customHeight="1" x14ac:dyDescent="0.2">
      <c r="A20" s="64"/>
      <c r="B20" s="64"/>
      <c r="C20" s="61"/>
      <c r="D20" s="38" t="s">
        <v>54</v>
      </c>
      <c r="E20" s="35" t="s">
        <v>65</v>
      </c>
      <c r="F20" s="38">
        <v>11</v>
      </c>
      <c r="G20" s="39"/>
      <c r="H20" s="39"/>
      <c r="I20" s="39">
        <f>I10*I9*F20</f>
        <v>0</v>
      </c>
      <c r="J20" s="39"/>
      <c r="K20" s="40"/>
      <c r="L20" s="39"/>
      <c r="M20" s="39"/>
      <c r="N20" s="39"/>
      <c r="O20" s="39">
        <f t="shared" si="1"/>
        <v>0</v>
      </c>
    </row>
    <row r="21" spans="1:15" ht="13.5" customHeight="1" x14ac:dyDescent="0.2">
      <c r="A21" s="64"/>
      <c r="B21" s="64"/>
      <c r="C21" s="61"/>
      <c r="D21" s="38" t="s">
        <v>56</v>
      </c>
      <c r="E21" s="35" t="s">
        <v>66</v>
      </c>
      <c r="F21" s="38">
        <v>10</v>
      </c>
      <c r="G21" s="39"/>
      <c r="H21" s="39"/>
      <c r="I21" s="39"/>
      <c r="J21" s="39">
        <f>J10*J9*F21</f>
        <v>0</v>
      </c>
      <c r="K21" s="40">
        <f>K10*K9*F21</f>
        <v>0</v>
      </c>
      <c r="L21" s="39"/>
      <c r="M21" s="39"/>
      <c r="N21" s="39"/>
      <c r="O21" s="39">
        <f t="shared" si="1"/>
        <v>0</v>
      </c>
    </row>
    <row r="22" spans="1:15" ht="13.5" customHeight="1" x14ac:dyDescent="0.2">
      <c r="A22" s="64"/>
      <c r="B22" s="64"/>
      <c r="C22" s="61"/>
      <c r="D22" s="38" t="s">
        <v>58</v>
      </c>
      <c r="E22" s="35" t="s">
        <v>67</v>
      </c>
      <c r="F22" s="38">
        <v>9</v>
      </c>
      <c r="G22" s="39"/>
      <c r="H22" s="39"/>
      <c r="I22" s="39"/>
      <c r="J22" s="39"/>
      <c r="K22" s="40"/>
      <c r="L22" s="39">
        <f>L9*L10*F22</f>
        <v>0</v>
      </c>
      <c r="M22" s="39">
        <f>M9*M10*F22</f>
        <v>0</v>
      </c>
      <c r="N22" s="39"/>
      <c r="O22" s="39">
        <f t="shared" si="1"/>
        <v>0</v>
      </c>
    </row>
    <row r="23" spans="1:15" x14ac:dyDescent="0.2">
      <c r="A23" s="64"/>
      <c r="B23" s="64"/>
      <c r="C23" s="61"/>
      <c r="D23" s="38" t="s">
        <v>60</v>
      </c>
      <c r="E23" s="35" t="s">
        <v>68</v>
      </c>
      <c r="F23" s="38">
        <v>8</v>
      </c>
      <c r="G23" s="39"/>
      <c r="H23" s="39"/>
      <c r="I23" s="39"/>
      <c r="J23" s="39"/>
      <c r="K23" s="40"/>
      <c r="L23" s="39"/>
      <c r="M23" s="39"/>
      <c r="N23" s="39">
        <f>N9*N10*F23</f>
        <v>0</v>
      </c>
      <c r="O23" s="39">
        <f t="shared" si="1"/>
        <v>0</v>
      </c>
    </row>
    <row r="24" spans="1:15" ht="105" x14ac:dyDescent="0.2">
      <c r="A24" s="24">
        <v>4</v>
      </c>
      <c r="B24" s="24">
        <v>6</v>
      </c>
      <c r="C24" s="23" t="s">
        <v>69</v>
      </c>
      <c r="D24" s="35"/>
      <c r="E24" s="49" t="s">
        <v>68</v>
      </c>
      <c r="F24" s="24">
        <v>8</v>
      </c>
      <c r="G24" s="41"/>
      <c r="H24" s="41"/>
      <c r="I24" s="41"/>
      <c r="J24" s="41"/>
      <c r="K24" s="42"/>
      <c r="L24" s="41"/>
      <c r="M24" s="41"/>
      <c r="N24" s="41"/>
      <c r="O24" s="39">
        <f t="shared" si="1"/>
        <v>0</v>
      </c>
    </row>
    <row r="25" spans="1:15" x14ac:dyDescent="0.2">
      <c r="A25" s="64">
        <v>6</v>
      </c>
      <c r="B25" s="64">
        <v>9</v>
      </c>
      <c r="C25" s="61" t="s">
        <v>70</v>
      </c>
      <c r="D25" s="38" t="s">
        <v>52</v>
      </c>
      <c r="E25" s="38" t="s">
        <v>71</v>
      </c>
      <c r="F25" s="38">
        <v>36</v>
      </c>
      <c r="G25" s="39">
        <f>G10*G9*F25</f>
        <v>0</v>
      </c>
      <c r="H25" s="39">
        <f>H10*H9*F25</f>
        <v>0</v>
      </c>
      <c r="I25" s="39"/>
      <c r="J25" s="39"/>
      <c r="K25" s="40"/>
      <c r="L25" s="39"/>
      <c r="M25" s="39"/>
      <c r="N25" s="39"/>
      <c r="O25" s="39">
        <f t="shared" si="1"/>
        <v>0</v>
      </c>
    </row>
    <row r="26" spans="1:15" x14ac:dyDescent="0.2">
      <c r="A26" s="64"/>
      <c r="B26" s="64"/>
      <c r="C26" s="61"/>
      <c r="D26" s="38" t="s">
        <v>54</v>
      </c>
      <c r="E26" s="38" t="s">
        <v>72</v>
      </c>
      <c r="F26" s="38">
        <v>34</v>
      </c>
      <c r="G26" s="39"/>
      <c r="H26" s="39"/>
      <c r="I26" s="39">
        <f>I10*I9*F26</f>
        <v>0</v>
      </c>
      <c r="J26" s="39"/>
      <c r="K26" s="40"/>
      <c r="L26" s="39"/>
      <c r="M26" s="39"/>
      <c r="N26" s="39"/>
      <c r="O26" s="39">
        <f t="shared" si="1"/>
        <v>0</v>
      </c>
    </row>
    <row r="27" spans="1:15" x14ac:dyDescent="0.2">
      <c r="A27" s="64"/>
      <c r="B27" s="64"/>
      <c r="C27" s="61"/>
      <c r="D27" s="38" t="s">
        <v>56</v>
      </c>
      <c r="E27" s="38" t="s">
        <v>73</v>
      </c>
      <c r="F27" s="38">
        <v>31.5</v>
      </c>
      <c r="G27" s="39"/>
      <c r="H27" s="39"/>
      <c r="I27" s="39"/>
      <c r="J27" s="39">
        <f>J10*J9*F27</f>
        <v>0</v>
      </c>
      <c r="K27" s="40">
        <f>K10*K9*F27</f>
        <v>0</v>
      </c>
      <c r="L27" s="39"/>
      <c r="M27" s="39"/>
      <c r="N27" s="39"/>
      <c r="O27" s="39">
        <f t="shared" si="1"/>
        <v>0</v>
      </c>
    </row>
    <row r="28" spans="1:15" x14ac:dyDescent="0.2">
      <c r="A28" s="64"/>
      <c r="B28" s="64"/>
      <c r="C28" s="61"/>
      <c r="D28" s="38" t="s">
        <v>58</v>
      </c>
      <c r="E28" s="38" t="s">
        <v>74</v>
      </c>
      <c r="F28" s="38">
        <v>29</v>
      </c>
      <c r="G28" s="39"/>
      <c r="H28" s="39"/>
      <c r="I28" s="39"/>
      <c r="J28" s="39"/>
      <c r="K28" s="40"/>
      <c r="L28" s="39">
        <f>L9*L10*F28</f>
        <v>0</v>
      </c>
      <c r="M28" s="39">
        <f>M9*M10*F28</f>
        <v>0</v>
      </c>
      <c r="N28" s="39"/>
      <c r="O28" s="39">
        <f t="shared" si="1"/>
        <v>0</v>
      </c>
    </row>
    <row r="29" spans="1:15" x14ac:dyDescent="0.2">
      <c r="A29" s="64"/>
      <c r="B29" s="64"/>
      <c r="C29" s="61"/>
      <c r="D29" s="38" t="s">
        <v>60</v>
      </c>
      <c r="E29" s="38" t="s">
        <v>75</v>
      </c>
      <c r="F29" s="38">
        <v>26.5</v>
      </c>
      <c r="G29" s="39"/>
      <c r="H29" s="39"/>
      <c r="I29" s="39"/>
      <c r="J29" s="39"/>
      <c r="K29" s="40"/>
      <c r="L29" s="39"/>
      <c r="M29" s="39"/>
      <c r="N29" s="39">
        <f>N9*N10*F29</f>
        <v>0</v>
      </c>
      <c r="O29" s="39">
        <f t="shared" si="1"/>
        <v>0</v>
      </c>
    </row>
    <row r="30" spans="1:15" s="32" customFormat="1" ht="15.75" x14ac:dyDescent="0.25">
      <c r="A30" s="44"/>
      <c r="B30" s="44">
        <v>7</v>
      </c>
      <c r="C30" s="43" t="s">
        <v>1</v>
      </c>
      <c r="D30" s="34"/>
      <c r="E30" s="34"/>
      <c r="F30" s="44"/>
      <c r="G30" s="45">
        <f>G11+G13+G18+G19+G24+G25</f>
        <v>0</v>
      </c>
      <c r="H30" s="45">
        <f>H11+H13+H18+H19+H24+H25</f>
        <v>0</v>
      </c>
      <c r="I30" s="45">
        <f>I11+I14+I18+I20+I24+I26</f>
        <v>0</v>
      </c>
      <c r="J30" s="45">
        <f>J11+J15+J18+J21+J27</f>
        <v>0</v>
      </c>
      <c r="K30" s="46">
        <f>K11+K15+K18+K21+K27</f>
        <v>0</v>
      </c>
      <c r="L30" s="45">
        <f>L11+L16+L18+L22+L28</f>
        <v>0</v>
      </c>
      <c r="M30" s="45">
        <f>M11+M16+M18+M22+M28</f>
        <v>0</v>
      </c>
      <c r="N30" s="45">
        <f>SUM(N13:N29)+N11</f>
        <v>0</v>
      </c>
      <c r="O30" s="45">
        <f>SUM(O13:O29)+O11</f>
        <v>0</v>
      </c>
    </row>
    <row r="31" spans="1:15" ht="25.5" customHeight="1" x14ac:dyDescent="0.2">
      <c r="A31" s="64">
        <v>5</v>
      </c>
      <c r="B31" s="64">
        <v>8</v>
      </c>
      <c r="C31" s="61" t="s">
        <v>76</v>
      </c>
      <c r="D31" s="38" t="s">
        <v>52</v>
      </c>
      <c r="E31" s="38" t="s">
        <v>77</v>
      </c>
      <c r="F31" s="38">
        <v>24.5</v>
      </c>
      <c r="G31" s="39">
        <f>G10*G9*F31</f>
        <v>0</v>
      </c>
      <c r="H31" s="39">
        <f>H10*H9*F31</f>
        <v>0</v>
      </c>
      <c r="I31" s="39"/>
      <c r="J31" s="39"/>
      <c r="K31" s="40"/>
      <c r="L31" s="39"/>
      <c r="M31" s="39"/>
      <c r="N31" s="39"/>
      <c r="O31" s="39">
        <f>SUM(G31:L31)</f>
        <v>0</v>
      </c>
    </row>
    <row r="32" spans="1:15" ht="16.899999999999999" customHeight="1" x14ac:dyDescent="0.2">
      <c r="A32" s="64"/>
      <c r="B32" s="64"/>
      <c r="C32" s="61"/>
      <c r="D32" s="38" t="s">
        <v>54</v>
      </c>
      <c r="E32" s="38" t="s">
        <v>78</v>
      </c>
      <c r="F32" s="38">
        <v>22</v>
      </c>
      <c r="G32" s="39"/>
      <c r="H32" s="39"/>
      <c r="I32" s="39">
        <f>I9*I10*F32</f>
        <v>0</v>
      </c>
      <c r="J32" s="39"/>
      <c r="K32" s="40"/>
      <c r="L32" s="39"/>
      <c r="M32" s="39"/>
      <c r="N32" s="39"/>
      <c r="O32" s="39">
        <f>SUM(G32:L32)</f>
        <v>0</v>
      </c>
    </row>
    <row r="33" spans="1:15" x14ac:dyDescent="0.2">
      <c r="A33" s="64"/>
      <c r="B33" s="64"/>
      <c r="C33" s="61"/>
      <c r="D33" s="38" t="s">
        <v>56</v>
      </c>
      <c r="E33" s="38" t="s">
        <v>79</v>
      </c>
      <c r="F33" s="38">
        <v>20</v>
      </c>
      <c r="G33" s="39"/>
      <c r="H33" s="39"/>
      <c r="I33" s="39"/>
      <c r="J33" s="39">
        <f>J10*J9*20</f>
        <v>0</v>
      </c>
      <c r="K33" s="40">
        <f>K10*K9*20</f>
        <v>0</v>
      </c>
      <c r="L33" s="39"/>
      <c r="M33" s="39"/>
      <c r="N33" s="39"/>
      <c r="O33" s="39">
        <f>SUM(G33:L33)</f>
        <v>0</v>
      </c>
    </row>
    <row r="34" spans="1:15" x14ac:dyDescent="0.2">
      <c r="A34" s="64"/>
      <c r="B34" s="64"/>
      <c r="C34" s="61"/>
      <c r="D34" s="38" t="s">
        <v>58</v>
      </c>
      <c r="E34" s="38" t="s">
        <v>80</v>
      </c>
      <c r="F34" s="38">
        <v>18.5</v>
      </c>
      <c r="G34" s="39"/>
      <c r="H34" s="39"/>
      <c r="I34" s="39"/>
      <c r="J34" s="39"/>
      <c r="K34" s="40"/>
      <c r="L34" s="39">
        <f>L10*L9*18.5</f>
        <v>0</v>
      </c>
      <c r="M34" s="39">
        <f>M10*M9*18.5</f>
        <v>0</v>
      </c>
      <c r="N34" s="39"/>
      <c r="O34" s="39">
        <f>SUM(G34:N34)</f>
        <v>0</v>
      </c>
    </row>
    <row r="35" spans="1:15" ht="36" customHeight="1" x14ac:dyDescent="0.2">
      <c r="A35" s="64"/>
      <c r="B35" s="64"/>
      <c r="C35" s="61"/>
      <c r="D35" s="38" t="s">
        <v>60</v>
      </c>
      <c r="E35" s="38" t="s">
        <v>81</v>
      </c>
      <c r="F35" s="38">
        <v>17.5</v>
      </c>
      <c r="G35" s="39"/>
      <c r="H35" s="39"/>
      <c r="I35" s="39"/>
      <c r="J35" s="39"/>
      <c r="K35" s="40"/>
      <c r="L35" s="39"/>
      <c r="M35" s="39"/>
      <c r="N35" s="39">
        <f>N9*N10*F35</f>
        <v>0</v>
      </c>
      <c r="O35" s="39">
        <f>SUM(G35:N35)</f>
        <v>0</v>
      </c>
    </row>
    <row r="36" spans="1:15" s="32" customFormat="1" ht="15.75" x14ac:dyDescent="0.25">
      <c r="A36" s="33"/>
      <c r="B36" s="33">
        <v>10</v>
      </c>
      <c r="C36" s="31" t="s">
        <v>1</v>
      </c>
      <c r="D36" s="34"/>
      <c r="E36" s="34"/>
      <c r="F36" s="33" t="s">
        <v>82</v>
      </c>
      <c r="G36" s="45">
        <f>G25+G31+G24+G19+G18+G13+G11</f>
        <v>0</v>
      </c>
      <c r="H36" s="45">
        <f>H25+H31+H24+H19+H18+H13+H11</f>
        <v>0</v>
      </c>
      <c r="I36" s="45">
        <f>I30+I32</f>
        <v>0</v>
      </c>
      <c r="J36" s="45">
        <f>J11+J15+J33+J27+J18+J21</f>
        <v>0</v>
      </c>
      <c r="K36" s="46">
        <f>K11+K15+K33+K27+K18+K21</f>
        <v>0</v>
      </c>
      <c r="L36" s="45">
        <f>L11+L16+L34+L28+L18+L22</f>
        <v>0</v>
      </c>
      <c r="M36" s="45">
        <f>M11+M16+M34+M28+M18+M22</f>
        <v>0</v>
      </c>
      <c r="N36" s="45">
        <f>N30+N35</f>
        <v>0</v>
      </c>
      <c r="O36" s="45">
        <f>SUM(O30:O35)</f>
        <v>0</v>
      </c>
    </row>
    <row r="37" spans="1:15" ht="14.25" customHeight="1" x14ac:dyDescent="0.2">
      <c r="A37" s="63" t="s">
        <v>83</v>
      </c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31"/>
      <c r="M37" s="31"/>
      <c r="N37" s="31"/>
      <c r="O37" s="47"/>
    </row>
    <row r="38" spans="1:15" ht="30" x14ac:dyDescent="0.2">
      <c r="A38" s="25" t="s">
        <v>84</v>
      </c>
      <c r="B38" s="25">
        <v>11</v>
      </c>
      <c r="C38" s="23" t="s">
        <v>85</v>
      </c>
      <c r="D38" s="35"/>
      <c r="E38" s="24" t="s">
        <v>86</v>
      </c>
      <c r="F38" s="24"/>
      <c r="G38" s="47">
        <f t="shared" ref="G38:N38" si="2">G36*0.7</f>
        <v>0</v>
      </c>
      <c r="H38" s="47">
        <f t="shared" si="2"/>
        <v>0</v>
      </c>
      <c r="I38" s="47">
        <f t="shared" si="2"/>
        <v>0</v>
      </c>
      <c r="J38" s="47">
        <f t="shared" si="2"/>
        <v>0</v>
      </c>
      <c r="K38" s="48">
        <f t="shared" si="2"/>
        <v>0</v>
      </c>
      <c r="L38" s="47">
        <f t="shared" si="2"/>
        <v>0</v>
      </c>
      <c r="M38" s="47">
        <f t="shared" si="2"/>
        <v>0</v>
      </c>
      <c r="N38" s="47">
        <f t="shared" si="2"/>
        <v>0</v>
      </c>
      <c r="O38" s="47">
        <f>SUM(G38:N38)</f>
        <v>0</v>
      </c>
    </row>
    <row r="39" spans="1:15" ht="75" x14ac:dyDescent="0.2">
      <c r="A39" s="25" t="s">
        <v>87</v>
      </c>
      <c r="B39" s="25">
        <v>12</v>
      </c>
      <c r="C39" s="23" t="s">
        <v>88</v>
      </c>
      <c r="D39" s="35"/>
      <c r="E39" s="24" t="s">
        <v>89</v>
      </c>
      <c r="F39" s="49"/>
      <c r="G39" s="47">
        <f t="shared" ref="G39:N39" si="3">G36*0.5</f>
        <v>0</v>
      </c>
      <c r="H39" s="47">
        <f t="shared" si="3"/>
        <v>0</v>
      </c>
      <c r="I39" s="47">
        <f t="shared" si="3"/>
        <v>0</v>
      </c>
      <c r="J39" s="47">
        <f t="shared" si="3"/>
        <v>0</v>
      </c>
      <c r="K39" s="48">
        <f t="shared" si="3"/>
        <v>0</v>
      </c>
      <c r="L39" s="47">
        <f t="shared" si="3"/>
        <v>0</v>
      </c>
      <c r="M39" s="47">
        <f t="shared" si="3"/>
        <v>0</v>
      </c>
      <c r="N39" s="47">
        <f t="shared" si="3"/>
        <v>0</v>
      </c>
      <c r="O39" s="47">
        <f>SUM(G39:N39)</f>
        <v>0</v>
      </c>
    </row>
    <row r="40" spans="1:15" s="32" customFormat="1" ht="31.5" x14ac:dyDescent="0.25">
      <c r="A40" s="31"/>
      <c r="B40" s="31">
        <v>13</v>
      </c>
      <c r="C40" s="31" t="s">
        <v>90</v>
      </c>
      <c r="D40" s="31"/>
      <c r="E40" s="31" t="s">
        <v>91</v>
      </c>
      <c r="F40" s="31"/>
      <c r="G40" s="50">
        <f t="shared" ref="G40:N40" si="4">G39+G38+G36</f>
        <v>0</v>
      </c>
      <c r="H40" s="50">
        <f t="shared" si="4"/>
        <v>0</v>
      </c>
      <c r="I40" s="50">
        <f t="shared" si="4"/>
        <v>0</v>
      </c>
      <c r="J40" s="50">
        <f t="shared" si="4"/>
        <v>0</v>
      </c>
      <c r="K40" s="51">
        <f t="shared" si="4"/>
        <v>0</v>
      </c>
      <c r="L40" s="50">
        <f t="shared" si="4"/>
        <v>0</v>
      </c>
      <c r="M40" s="50">
        <f t="shared" si="4"/>
        <v>0</v>
      </c>
      <c r="N40" s="50">
        <f t="shared" si="4"/>
        <v>0</v>
      </c>
      <c r="O40" s="50">
        <f>O36+O38+O39</f>
        <v>0</v>
      </c>
    </row>
    <row r="41" spans="1:15" s="32" customFormat="1" ht="15.75" x14ac:dyDescent="0.25">
      <c r="A41" s="31"/>
      <c r="B41" s="31">
        <v>14</v>
      </c>
      <c r="C41" s="31" t="s">
        <v>92</v>
      </c>
      <c r="D41" s="31"/>
      <c r="E41" s="31" t="s">
        <v>93</v>
      </c>
      <c r="F41" s="31"/>
      <c r="G41" s="50">
        <f t="shared" ref="G41:N41" si="5">G40/12</f>
        <v>0</v>
      </c>
      <c r="H41" s="50">
        <f t="shared" si="5"/>
        <v>0</v>
      </c>
      <c r="I41" s="50">
        <f t="shared" si="5"/>
        <v>0</v>
      </c>
      <c r="J41" s="50">
        <f t="shared" si="5"/>
        <v>0</v>
      </c>
      <c r="K41" s="51">
        <f t="shared" si="5"/>
        <v>0</v>
      </c>
      <c r="L41" s="50">
        <f t="shared" si="5"/>
        <v>0</v>
      </c>
      <c r="M41" s="50">
        <f t="shared" si="5"/>
        <v>0</v>
      </c>
      <c r="N41" s="50">
        <f t="shared" si="5"/>
        <v>0</v>
      </c>
      <c r="O41" s="50">
        <f>SUM(G41:L41)</f>
        <v>0</v>
      </c>
    </row>
    <row r="42" spans="1:15" ht="75" x14ac:dyDescent="0.2">
      <c r="A42" s="25">
        <v>7</v>
      </c>
      <c r="B42" s="25">
        <v>15</v>
      </c>
      <c r="C42" s="23" t="s">
        <v>94</v>
      </c>
      <c r="D42" s="25"/>
      <c r="E42" s="25" t="s">
        <v>95</v>
      </c>
      <c r="F42" s="25"/>
      <c r="G42" s="47">
        <f t="shared" ref="G42:N42" si="6">G41*4.5</f>
        <v>0</v>
      </c>
      <c r="H42" s="47">
        <f t="shared" si="6"/>
        <v>0</v>
      </c>
      <c r="I42" s="47">
        <f t="shared" si="6"/>
        <v>0</v>
      </c>
      <c r="J42" s="47">
        <f t="shared" si="6"/>
        <v>0</v>
      </c>
      <c r="K42" s="48">
        <f t="shared" si="6"/>
        <v>0</v>
      </c>
      <c r="L42" s="47">
        <f t="shared" si="6"/>
        <v>0</v>
      </c>
      <c r="M42" s="47">
        <f t="shared" si="6"/>
        <v>0</v>
      </c>
      <c r="N42" s="47">
        <f t="shared" si="6"/>
        <v>0</v>
      </c>
      <c r="O42" s="47">
        <f>SUM(G42:N42)</f>
        <v>0</v>
      </c>
    </row>
    <row r="43" spans="1:15" ht="105" x14ac:dyDescent="0.2">
      <c r="A43" s="25">
        <v>8</v>
      </c>
      <c r="B43" s="25">
        <v>16</v>
      </c>
      <c r="C43" s="23" t="s">
        <v>96</v>
      </c>
      <c r="D43" s="25"/>
      <c r="E43" s="25" t="s">
        <v>97</v>
      </c>
      <c r="F43" s="25"/>
      <c r="G43" s="47">
        <f t="shared" ref="G43:N43" si="7">(G40+G42)/12*3.5</f>
        <v>0</v>
      </c>
      <c r="H43" s="47">
        <f t="shared" si="7"/>
        <v>0</v>
      </c>
      <c r="I43" s="47">
        <f t="shared" si="7"/>
        <v>0</v>
      </c>
      <c r="J43" s="47">
        <f t="shared" si="7"/>
        <v>0</v>
      </c>
      <c r="K43" s="48">
        <f t="shared" si="7"/>
        <v>0</v>
      </c>
      <c r="L43" s="47">
        <f t="shared" si="7"/>
        <v>0</v>
      </c>
      <c r="M43" s="47">
        <f t="shared" si="7"/>
        <v>0</v>
      </c>
      <c r="N43" s="47">
        <f t="shared" si="7"/>
        <v>0</v>
      </c>
      <c r="O43" s="47">
        <f>SUM(G43:N43)</f>
        <v>0</v>
      </c>
    </row>
    <row r="44" spans="1:15" ht="60" x14ac:dyDescent="0.2">
      <c r="A44" s="25">
        <v>9</v>
      </c>
      <c r="B44" s="25">
        <v>17</v>
      </c>
      <c r="C44" s="23" t="s">
        <v>98</v>
      </c>
      <c r="D44" s="25"/>
      <c r="E44" s="25" t="s">
        <v>99</v>
      </c>
      <c r="F44" s="25"/>
      <c r="G44" s="47">
        <f t="shared" ref="G44:N44" si="8">G30*2.2/12</f>
        <v>0</v>
      </c>
      <c r="H44" s="47">
        <f t="shared" si="8"/>
        <v>0</v>
      </c>
      <c r="I44" s="47">
        <f t="shared" si="8"/>
        <v>0</v>
      </c>
      <c r="J44" s="47">
        <f t="shared" si="8"/>
        <v>0</v>
      </c>
      <c r="K44" s="48">
        <f t="shared" si="8"/>
        <v>0</v>
      </c>
      <c r="L44" s="47">
        <f t="shared" si="8"/>
        <v>0</v>
      </c>
      <c r="M44" s="47">
        <f t="shared" si="8"/>
        <v>0</v>
      </c>
      <c r="N44" s="47">
        <f t="shared" si="8"/>
        <v>0</v>
      </c>
      <c r="O44" s="47">
        <f>SUM(G44:N44)</f>
        <v>0</v>
      </c>
    </row>
    <row r="45" spans="1:15" ht="90" x14ac:dyDescent="0.2">
      <c r="A45" s="65" t="s">
        <v>100</v>
      </c>
      <c r="B45" s="66">
        <v>18</v>
      </c>
      <c r="C45" s="23" t="s">
        <v>111</v>
      </c>
      <c r="D45" s="25"/>
      <c r="E45" s="25" t="s">
        <v>101</v>
      </c>
      <c r="F45" s="25"/>
      <c r="G45" s="47"/>
      <c r="H45" s="47"/>
      <c r="I45" s="47"/>
      <c r="J45" s="47"/>
      <c r="K45" s="48"/>
      <c r="L45" s="47"/>
      <c r="M45" s="47"/>
      <c r="N45" s="47"/>
      <c r="O45" s="47"/>
    </row>
    <row r="46" spans="1:15" ht="45" x14ac:dyDescent="0.2">
      <c r="A46" s="25"/>
      <c r="B46" s="25">
        <v>19</v>
      </c>
      <c r="C46" s="25" t="s">
        <v>114</v>
      </c>
      <c r="D46" s="25" t="s">
        <v>102</v>
      </c>
      <c r="E46" s="25"/>
      <c r="F46" s="25"/>
      <c r="G46" s="47">
        <f t="shared" ref="G46:N46" si="9">G40+G42+G43+G44+G45</f>
        <v>0</v>
      </c>
      <c r="H46" s="47">
        <f t="shared" si="9"/>
        <v>0</v>
      </c>
      <c r="I46" s="47">
        <f t="shared" si="9"/>
        <v>0</v>
      </c>
      <c r="J46" s="47">
        <f t="shared" si="9"/>
        <v>0</v>
      </c>
      <c r="K46" s="48">
        <f t="shared" si="9"/>
        <v>0</v>
      </c>
      <c r="L46" s="47">
        <f t="shared" si="9"/>
        <v>0</v>
      </c>
      <c r="M46" s="47">
        <f t="shared" si="9"/>
        <v>0</v>
      </c>
      <c r="N46" s="47">
        <f t="shared" si="9"/>
        <v>0</v>
      </c>
      <c r="O46" s="47">
        <f>O40+O42+O43+O44</f>
        <v>0</v>
      </c>
    </row>
    <row r="47" spans="1:15" ht="28.5" customHeight="1" x14ac:dyDescent="0.2">
      <c r="A47" s="38"/>
      <c r="B47" s="38"/>
      <c r="C47" s="25" t="s">
        <v>112</v>
      </c>
      <c r="D47" s="35"/>
      <c r="E47" s="35"/>
      <c r="F47" s="35"/>
      <c r="G47" s="39" t="e">
        <f t="shared" ref="G47:N47" si="10">G46/G9</f>
        <v>#DIV/0!</v>
      </c>
      <c r="H47" s="39" t="e">
        <f t="shared" si="10"/>
        <v>#DIV/0!</v>
      </c>
      <c r="I47" s="39" t="e">
        <f t="shared" si="10"/>
        <v>#DIV/0!</v>
      </c>
      <c r="J47" s="39" t="e">
        <f t="shared" si="10"/>
        <v>#DIV/0!</v>
      </c>
      <c r="K47" s="40" t="e">
        <f t="shared" si="10"/>
        <v>#DIV/0!</v>
      </c>
      <c r="L47" s="39" t="e">
        <f t="shared" si="10"/>
        <v>#DIV/0!</v>
      </c>
      <c r="M47" s="39" t="e">
        <f t="shared" si="10"/>
        <v>#DIV/0!</v>
      </c>
      <c r="N47" s="39" t="e">
        <f t="shared" si="10"/>
        <v>#DIV/0!</v>
      </c>
      <c r="O47" s="39"/>
    </row>
    <row r="48" spans="1:15" ht="39.75" customHeight="1" x14ac:dyDescent="0.2">
      <c r="A48" s="38"/>
      <c r="B48" s="38"/>
      <c r="C48" s="25" t="s">
        <v>115</v>
      </c>
      <c r="D48" s="35"/>
      <c r="E48" s="35"/>
      <c r="F48" s="35"/>
      <c r="G48" s="35"/>
      <c r="H48" s="35"/>
      <c r="I48" s="35"/>
      <c r="J48" s="35"/>
      <c r="K48" s="38"/>
      <c r="L48" s="35"/>
      <c r="M48" s="35"/>
      <c r="N48" s="35"/>
      <c r="O48" s="35"/>
    </row>
    <row r="49" spans="1:15" x14ac:dyDescent="0.2">
      <c r="A49" s="38"/>
      <c r="B49" s="38"/>
      <c r="C49" s="25" t="s">
        <v>114</v>
      </c>
      <c r="D49" s="35"/>
      <c r="E49" s="35"/>
      <c r="F49" s="35"/>
      <c r="G49" s="35"/>
      <c r="H49" s="35"/>
      <c r="I49" s="35"/>
      <c r="J49" s="35"/>
      <c r="K49" s="38"/>
      <c r="L49" s="35"/>
      <c r="M49" s="35"/>
      <c r="N49" s="35"/>
      <c r="O49" s="35"/>
    </row>
    <row r="50" spans="1:15" ht="30" x14ac:dyDescent="0.2">
      <c r="A50" s="38"/>
      <c r="B50" s="38"/>
      <c r="C50" s="25" t="s">
        <v>115</v>
      </c>
      <c r="D50" s="35"/>
      <c r="E50" s="35"/>
      <c r="F50" s="35"/>
      <c r="G50" s="35"/>
      <c r="H50" s="35"/>
      <c r="I50" s="35"/>
      <c r="J50" s="35"/>
      <c r="K50" s="38"/>
      <c r="L50" s="35"/>
      <c r="M50" s="35"/>
      <c r="N50" s="35"/>
      <c r="O50" s="35"/>
    </row>
    <row r="51" spans="1:15" x14ac:dyDescent="0.2">
      <c r="A51" s="38"/>
      <c r="B51" s="38"/>
      <c r="C51" s="25" t="s">
        <v>114</v>
      </c>
      <c r="D51" s="35"/>
      <c r="E51" s="35"/>
      <c r="F51" s="35"/>
      <c r="G51" s="35"/>
      <c r="H51" s="35"/>
      <c r="I51" s="35"/>
      <c r="J51" s="35"/>
      <c r="K51" s="38"/>
      <c r="L51" s="35"/>
      <c r="M51" s="35"/>
      <c r="N51" s="35"/>
      <c r="O51" s="35"/>
    </row>
    <row r="52" spans="1:15" ht="30" x14ac:dyDescent="0.2">
      <c r="A52" s="38"/>
      <c r="B52" s="38"/>
      <c r="C52" s="25" t="s">
        <v>115</v>
      </c>
      <c r="D52" s="35"/>
      <c r="E52" s="35"/>
      <c r="F52" s="35"/>
      <c r="G52" s="35"/>
      <c r="H52" s="35"/>
      <c r="I52" s="35"/>
      <c r="J52" s="35"/>
      <c r="K52" s="38"/>
      <c r="L52" s="35"/>
      <c r="M52" s="35"/>
      <c r="N52" s="35"/>
      <c r="O52" s="35"/>
    </row>
    <row r="53" spans="1:15" ht="15.75" x14ac:dyDescent="0.2">
      <c r="C53" s="69"/>
    </row>
    <row r="54" spans="1:15" x14ac:dyDescent="0.2">
      <c r="A54" s="2" t="s">
        <v>24</v>
      </c>
      <c r="B54" s="2"/>
      <c r="C54" s="2" t="s">
        <v>25</v>
      </c>
      <c r="D54" s="2" t="s">
        <v>25</v>
      </c>
      <c r="E54" s="2"/>
      <c r="F54" s="2"/>
      <c r="G54" s="2"/>
      <c r="H54" s="2"/>
      <c r="I54" s="2"/>
      <c r="J54" s="2"/>
      <c r="K54" s="2"/>
      <c r="L54" s="2"/>
    </row>
    <row r="55" spans="1:15" x14ac:dyDescent="0.2">
      <c r="A55" s="2"/>
      <c r="B55" s="2"/>
      <c r="C55" s="2" t="s">
        <v>26</v>
      </c>
      <c r="D55" s="2"/>
      <c r="E55" s="2"/>
      <c r="F55" s="2"/>
      <c r="G55" s="2" t="s">
        <v>27</v>
      </c>
      <c r="H55" s="2"/>
      <c r="I55" s="2" t="s">
        <v>28</v>
      </c>
      <c r="J55" s="2"/>
      <c r="K55" s="2"/>
      <c r="L55" s="2"/>
    </row>
    <row r="56" spans="1:15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</row>
    <row r="57" spans="1:15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</row>
    <row r="58" spans="1:15" x14ac:dyDescent="0.2">
      <c r="A58" s="1" t="s">
        <v>29</v>
      </c>
      <c r="B58" s="1"/>
      <c r="C58" s="1" t="s">
        <v>25</v>
      </c>
      <c r="D58" s="1" t="s">
        <v>25</v>
      </c>
      <c r="E58" s="1" t="s">
        <v>30</v>
      </c>
      <c r="F58" s="1"/>
      <c r="G58" s="1"/>
      <c r="H58" s="1"/>
      <c r="I58" s="1"/>
      <c r="J58" s="1"/>
      <c r="K58" s="1"/>
      <c r="L58" s="1"/>
    </row>
    <row r="59" spans="1:15" x14ac:dyDescent="0.2">
      <c r="A59" s="1"/>
      <c r="B59" s="1"/>
      <c r="C59" s="1" t="s">
        <v>26</v>
      </c>
      <c r="D59" s="1"/>
      <c r="E59" s="1"/>
      <c r="F59" s="1"/>
      <c r="G59" s="1" t="s">
        <v>31</v>
      </c>
      <c r="H59" s="1"/>
      <c r="I59" s="1" t="s">
        <v>32</v>
      </c>
      <c r="J59" s="1"/>
      <c r="K59" s="1"/>
      <c r="L59" s="1" t="s">
        <v>33</v>
      </c>
    </row>
  </sheetData>
  <mergeCells count="17">
    <mergeCell ref="A3:O3"/>
    <mergeCell ref="A4:O4"/>
    <mergeCell ref="L1:O1"/>
    <mergeCell ref="A12:O12"/>
    <mergeCell ref="A13:A17"/>
    <mergeCell ref="B13:B17"/>
    <mergeCell ref="C13:C17"/>
    <mergeCell ref="A31:A35"/>
    <mergeCell ref="B31:B35"/>
    <mergeCell ref="C31:C35"/>
    <mergeCell ref="A37:K37"/>
    <mergeCell ref="A19:A23"/>
    <mergeCell ref="B19:B23"/>
    <mergeCell ref="C19:C23"/>
    <mergeCell ref="A25:A29"/>
    <mergeCell ref="B25:B29"/>
    <mergeCell ref="C25:C29"/>
  </mergeCells>
  <pageMargins left="0.70866141732283472" right="0.70866141732283472" top="0.74803149606299213" bottom="0.74803149606299213" header="0.31496062992125984" footer="0.31496062992125984"/>
  <pageSetup paperSize="9" scale="4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Новый</vt:lpstr>
      <vt:lpstr>Пойковский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Ольга Владимировна</dc:creator>
  <cp:lastModifiedBy>Сафина Т А</cp:lastModifiedBy>
  <cp:lastPrinted>2014-05-07T11:35:47Z</cp:lastPrinted>
  <dcterms:created xsi:type="dcterms:W3CDTF">2014-04-23T02:50:22Z</dcterms:created>
  <dcterms:modified xsi:type="dcterms:W3CDTF">2018-08-01T08:50:33Z</dcterms:modified>
</cp:coreProperties>
</file>