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7.1.2\сетевая\!!МУ Администрация\Отдел экономики\Муниципальные программы\ПРОГРАММЫ НА 2018\13 Комф.проживание\МП\688-п от 05.09.2018 - копия\"/>
    </mc:Choice>
  </mc:AlternateContent>
  <bookViews>
    <workbookView xWindow="0" yWindow="0" windowWidth="28800" windowHeight="12435"/>
  </bookViews>
  <sheets>
    <sheet name="Программные мероприятия" sheetId="1" r:id="rId1"/>
    <sheet name="Лист1" sheetId="2" r:id="rId2"/>
  </sheets>
  <definedNames>
    <definedName name="_xlnm.Print_Titles" localSheetId="0">'Программные мероприятия'!$6:$8</definedName>
    <definedName name="Картриджи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E53" i="1" l="1"/>
  <c r="E54" i="1"/>
  <c r="E66" i="1" l="1"/>
  <c r="H65" i="1"/>
  <c r="I65" i="1"/>
  <c r="F65" i="1"/>
  <c r="G66" i="1"/>
  <c r="H66" i="1"/>
  <c r="I66" i="1"/>
  <c r="F66" i="1"/>
  <c r="F52" i="1" l="1"/>
  <c r="F53" i="1"/>
  <c r="G69" i="1" l="1"/>
  <c r="G65" i="1" s="1"/>
  <c r="E65" i="1" s="1"/>
  <c r="G19" i="1" l="1"/>
  <c r="G43" i="1" s="1"/>
  <c r="G9" i="1" l="1"/>
  <c r="G70" i="1"/>
  <c r="F13" i="1" l="1"/>
  <c r="F12" i="1" l="1"/>
  <c r="F42" i="1" s="1"/>
  <c r="F24" i="1"/>
  <c r="G44" i="1"/>
  <c r="H44" i="1"/>
  <c r="I44" i="1"/>
  <c r="F44" i="1"/>
  <c r="G56" i="1"/>
  <c r="G52" i="1" s="1"/>
  <c r="H43" i="1"/>
  <c r="I43" i="1"/>
  <c r="F43" i="1"/>
  <c r="G42" i="1"/>
  <c r="H42" i="1"/>
  <c r="I42" i="1"/>
  <c r="G41" i="1"/>
  <c r="H41" i="1"/>
  <c r="I41" i="1"/>
  <c r="F41" i="1"/>
  <c r="G40" i="1"/>
  <c r="H40" i="1"/>
  <c r="I40" i="1"/>
  <c r="F40" i="1"/>
  <c r="G33" i="1"/>
  <c r="H33" i="1"/>
  <c r="I33" i="1"/>
  <c r="F33" i="1"/>
  <c r="G27" i="1"/>
  <c r="H27" i="1"/>
  <c r="I27" i="1"/>
  <c r="F27" i="1"/>
  <c r="G21" i="1"/>
  <c r="H21" i="1"/>
  <c r="I21" i="1"/>
  <c r="F21" i="1"/>
  <c r="G15" i="1"/>
  <c r="H15" i="1"/>
  <c r="I15" i="1"/>
  <c r="F15" i="1"/>
  <c r="H9" i="1"/>
  <c r="I9" i="1"/>
  <c r="F9" i="1"/>
  <c r="E9" i="1" s="1"/>
  <c r="E43" i="1" l="1"/>
  <c r="E40" i="1"/>
  <c r="E41" i="1"/>
  <c r="E42" i="1"/>
  <c r="E34" i="1"/>
  <c r="E22" i="1"/>
  <c r="I67" i="1" l="1"/>
  <c r="H67" i="1"/>
  <c r="E16" i="1"/>
  <c r="E10" i="1"/>
  <c r="I70" i="1" l="1"/>
  <c r="H70" i="1"/>
  <c r="H69" i="1"/>
  <c r="F69" i="1"/>
  <c r="I68" i="1"/>
  <c r="H68" i="1"/>
  <c r="G68" i="1"/>
  <c r="G67" i="1"/>
  <c r="F67" i="1"/>
  <c r="E67" i="1" s="1"/>
  <c r="I64" i="1"/>
  <c r="H64" i="1"/>
  <c r="G64" i="1"/>
  <c r="F64" i="1"/>
  <c r="I63" i="1"/>
  <c r="H63" i="1"/>
  <c r="G63" i="1"/>
  <c r="F63" i="1"/>
  <c r="I62" i="1"/>
  <c r="H62" i="1"/>
  <c r="G62" i="1"/>
  <c r="F62" i="1"/>
  <c r="I61" i="1"/>
  <c r="I59" i="1" s="1"/>
  <c r="H61" i="1"/>
  <c r="G61" i="1"/>
  <c r="F61" i="1"/>
  <c r="F59" i="1" s="1"/>
  <c r="H59" i="1"/>
  <c r="E51" i="1"/>
  <c r="E50" i="1"/>
  <c r="E49" i="1"/>
  <c r="E48" i="1"/>
  <c r="I46" i="1"/>
  <c r="H46" i="1"/>
  <c r="G46" i="1"/>
  <c r="F46" i="1"/>
  <c r="I57" i="1"/>
  <c r="H57" i="1"/>
  <c r="G57" i="1"/>
  <c r="H56" i="1"/>
  <c r="I55" i="1"/>
  <c r="H55" i="1"/>
  <c r="G55" i="1"/>
  <c r="I54" i="1"/>
  <c r="G54" i="1"/>
  <c r="E38" i="1"/>
  <c r="E37" i="1"/>
  <c r="E36" i="1"/>
  <c r="E35" i="1"/>
  <c r="E33" i="1"/>
  <c r="E32" i="1"/>
  <c r="E31" i="1"/>
  <c r="E30" i="1"/>
  <c r="E26" i="1"/>
  <c r="E25" i="1"/>
  <c r="E24" i="1"/>
  <c r="E23" i="1"/>
  <c r="E21" i="1"/>
  <c r="E20" i="1"/>
  <c r="E19" i="1"/>
  <c r="E18" i="1"/>
  <c r="E17" i="1"/>
  <c r="F70" i="1"/>
  <c r="I69" i="1"/>
  <c r="E13" i="1"/>
  <c r="F68" i="1"/>
  <c r="E12" i="1"/>
  <c r="E11" i="1"/>
  <c r="I39" i="1"/>
  <c r="H39" i="1"/>
  <c r="E61" i="1" l="1"/>
  <c r="E62" i="1"/>
  <c r="E46" i="1"/>
  <c r="G59" i="1"/>
  <c r="E59" i="1" s="1"/>
  <c r="E63" i="1"/>
  <c r="G39" i="1"/>
  <c r="E64" i="1"/>
  <c r="E27" i="1"/>
  <c r="E15" i="1"/>
  <c r="E69" i="1"/>
  <c r="E68" i="1"/>
  <c r="F54" i="1"/>
  <c r="H54" i="1"/>
  <c r="H52" i="1" s="1"/>
  <c r="F56" i="1"/>
  <c r="E14" i="1"/>
  <c r="E70" i="1" s="1"/>
  <c r="E44" i="1"/>
  <c r="F39" i="1" l="1"/>
  <c r="E39" i="1" s="1"/>
  <c r="F55" i="1"/>
  <c r="E55" i="1" s="1"/>
  <c r="F57" i="1"/>
  <c r="E57" i="1" s="1"/>
  <c r="I56" i="1"/>
  <c r="I52" i="1" s="1"/>
  <c r="E52" i="1" l="1"/>
  <c r="E56" i="1"/>
</calcChain>
</file>

<file path=xl/sharedStrings.xml><?xml version="1.0" encoding="utf-8"?>
<sst xmlns="http://schemas.openxmlformats.org/spreadsheetml/2006/main" count="93" uniqueCount="35">
  <si>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</si>
  <si>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</si>
  <si>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</si>
  <si>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</si>
  <si>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</si>
  <si>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</si>
  <si>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</si>
  <si>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</si>
  <si>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</si>
  <si>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2018 г.</t>
  </si>
  <si>
    <t>2019 г.</t>
  </si>
  <si>
    <t>2020 г.</t>
  </si>
  <si>
    <t>1</t>
  </si>
  <si>
    <t>Основное мероприятие: "Комплексное благоустройство городского поселения"
(показатель  №2,3)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</si>
  <si>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</si>
  <si>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</si>
  <si>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</si>
  <si>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</si>
  <si>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</si>
  <si>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</si>
  <si>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</si>
  <si>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</si>
  <si>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Основное мероприятие: "Формирование комфортной городской среды"
(показатель № 4,5,6)</t>
  </si>
  <si>
    <t>3</t>
  </si>
  <si>
    <t>Основное мероприятие: "Благоустройство дворовых территорий и проездов к  многоквартирным жилым домам городского поселения"
(показатель №1)</t>
  </si>
  <si>
    <t>4</t>
  </si>
  <si>
    <t>Основное мероприятие: "Развитие исторических и иных местных традиций"       (показатель №3)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</si>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</sst>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0\ _₽_-;_-* &quot;-&quot;???\ _₽_-;_-@_-"/>
    <numFmt numFmtId="165" formatCode="_-* #,##0.00000\ _₽_-;\-* #,##0.00000\ _₽_-;_-* &quot;-&quot;?????\ _₽_-;_-@_-"/>
  </numFmts>
  <fonts count="3" x14ac:knownFonts="1"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165" fontId="1" fillId="0" borderId="0" xfId="0" applyNumberFormat="1" applyFont="1" applyFill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165" fontId="1" fillId="0" borderId="0" xfId="0" applyNumberFormat="1" applyFont="1" applyFill="1" applyAlignment="1" applyProtection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2" fillId="0" borderId="5" xfId="0" applyNumberFormat="1" applyFont="1" applyFill="1" applyBorder="1" applyAlignment="1" applyProtection="1">
      <alignment horizontal="center" vertical="top" wrapText="1"/>
    </xf>
    <xf numFmtId="49" fontId="2" fillId="0" borderId="6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top" wrapText="1"/>
    </xf>
    <xf numFmtId="49" fontId="2" fillId="0" borderId="9" xfId="0" applyNumberFormat="1" applyFont="1" applyFill="1" applyBorder="1" applyAlignment="1" applyProtection="1">
      <alignment horizontal="center" vertical="top" wrapText="1"/>
    </xf>
    <xf numFmtId="49" fontId="2" fillId="0" borderId="10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70"/>
  <sheetViews>
    <sheetView tabSelected="1" view="pageBreakPreview" zoomScale="85" zoomScaleNormal="85" zoomScaleSheetLayoutView="85" workbookViewId="0">
      <selection activeCell="G14" sqref="G14"/>
    </sheetView>
  </sheetViews>
  <sheetFormatPr defaultRowHeight="16.5" x14ac:dyDescent="0.25"/>
  <cols>
    <col min="1" max="1" width="6.5703125" style="1" bestFit="1" customWidth="1"/>
    <col min="2" max="2" width="39.5703125" style="2" customWidth="1"/>
    <col min="3" max="3" width="33.5703125" style="2" customWidth="1"/>
    <col min="4" max="4" width="31.5703125" style="2" customWidth="1"/>
    <col min="5" max="5" width="21.85546875" style="2" customWidth="1"/>
    <col min="6" max="6" width="21.140625" style="2" customWidth="1"/>
    <col min="7" max="7" width="23.5703125" style="2" customWidth="1"/>
    <col min="8" max="8" width="23.7109375" style="2" customWidth="1"/>
    <col min="9" max="9" width="20.42578125" style="2" customWidth="1"/>
    <col min="10" max="10" width="9.140625" style="2"/>
    <col min="11" max="11" width="19" style="2" bestFit="1" customWidth="1"/>
    <col min="12" max="16384" width="9.140625" style="2"/>
  </cols>
  <sheetData>
    <row r="1" spans="1:11" x14ac:dyDescent="0.25">
      <c r="B1" s="1"/>
      <c r="C1" s="1"/>
      <c r="D1" s="1"/>
      <c r="E1" s="1"/>
      <c r="F1" s="1"/>
      <c r="G1" s="1"/>
      <c r="H1" s="1"/>
      <c r="I1" s="1"/>
    </row>
    <row r="2" spans="1:11" x14ac:dyDescent="0.25">
      <c r="B2" s="1"/>
      <c r="C2" s="1"/>
      <c r="D2" s="1"/>
      <c r="E2" s="1"/>
      <c r="F2" s="1"/>
      <c r="G2" s="1"/>
      <c r="H2" s="14" t="s">
        <v>0</v>
      </c>
      <c r="I2" s="14"/>
    </row>
    <row r="3" spans="1:11" x14ac:dyDescent="0.25">
      <c r="B3" s="1"/>
      <c r="C3" s="1"/>
      <c r="D3" s="1"/>
      <c r="E3" s="1"/>
      <c r="F3" s="1"/>
      <c r="G3" s="1"/>
      <c r="H3" s="1"/>
      <c r="I3" s="1"/>
    </row>
    <row r="4" spans="1:11" x14ac:dyDescent="0.25">
      <c r="A4" s="14" t="s">
        <v>1</v>
      </c>
      <c r="B4" s="14"/>
      <c r="C4" s="14"/>
      <c r="D4" s="14"/>
      <c r="E4" s="14"/>
      <c r="F4" s="14"/>
      <c r="G4" s="14"/>
      <c r="H4" s="14"/>
      <c r="I4" s="14"/>
    </row>
    <row r="5" spans="1:11" x14ac:dyDescent="0.25">
      <c r="B5" s="1"/>
      <c r="C5" s="1"/>
      <c r="D5" s="1"/>
      <c r="E5" s="1"/>
      <c r="F5" s="1"/>
      <c r="G5" s="1"/>
      <c r="H5" s="1"/>
      <c r="I5" s="1"/>
    </row>
    <row r="6" spans="1:11" s="3" customFormat="1" x14ac:dyDescent="0.2">
      <c r="A6" s="15" t="s">
        <v>2</v>
      </c>
      <c r="B6" s="15" t="s">
        <v>3</v>
      </c>
      <c r="C6" s="15" t="s">
        <v>4</v>
      </c>
      <c r="D6" s="15" t="s">
        <v>5</v>
      </c>
      <c r="E6" s="15" t="s">
        <v>6</v>
      </c>
      <c r="F6" s="15"/>
      <c r="G6" s="15"/>
      <c r="H6" s="15"/>
      <c r="I6" s="15"/>
    </row>
    <row r="7" spans="1:11" s="3" customFormat="1" x14ac:dyDescent="0.2">
      <c r="A7" s="15"/>
      <c r="B7" s="15"/>
      <c r="C7" s="15"/>
      <c r="D7" s="15"/>
      <c r="E7" s="12" t="s">
        <v>7</v>
      </c>
      <c r="F7" s="12" t="s">
        <v>8</v>
      </c>
      <c r="G7" s="12" t="s">
        <v>9</v>
      </c>
      <c r="H7" s="12" t="s">
        <v>10</v>
      </c>
      <c r="I7" s="12" t="s">
        <v>11</v>
      </c>
    </row>
    <row r="8" spans="1:11" s="3" customFormat="1" x14ac:dyDescent="0.2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</row>
    <row r="9" spans="1:11" s="3" customFormat="1" x14ac:dyDescent="0.2">
      <c r="A9" s="16" t="s">
        <v>12</v>
      </c>
      <c r="B9" s="19" t="s">
        <v>13</v>
      </c>
      <c r="C9" s="15" t="s">
        <v>14</v>
      </c>
      <c r="D9" s="4" t="s">
        <v>15</v>
      </c>
      <c r="E9" s="5">
        <f>SUM(F9:I9)</f>
        <v>141319.70765999999</v>
      </c>
      <c r="F9" s="5">
        <f>SUM(F10:F14)</f>
        <v>61057.437269999995</v>
      </c>
      <c r="G9" s="5">
        <f>SUM(G10:G14)</f>
        <v>39039.270389999998</v>
      </c>
      <c r="H9" s="5">
        <f t="shared" ref="H9:I9" si="0">SUM(H10:H14)</f>
        <v>22178</v>
      </c>
      <c r="I9" s="5">
        <f t="shared" si="0"/>
        <v>19045</v>
      </c>
    </row>
    <row r="10" spans="1:11" s="3" customFormat="1" x14ac:dyDescent="0.2">
      <c r="A10" s="17"/>
      <c r="B10" s="20"/>
      <c r="C10" s="15"/>
      <c r="D10" s="13" t="s">
        <v>33</v>
      </c>
      <c r="E10" s="6">
        <f t="shared" ref="E10:E31" si="1">SUM(F10:I10)</f>
        <v>0</v>
      </c>
      <c r="F10" s="6">
        <v>0</v>
      </c>
      <c r="G10" s="6">
        <v>0</v>
      </c>
      <c r="H10" s="6">
        <v>0</v>
      </c>
      <c r="I10" s="6">
        <v>0</v>
      </c>
    </row>
    <row r="11" spans="1:11" s="3" customFormat="1" ht="33" x14ac:dyDescent="0.2">
      <c r="A11" s="17"/>
      <c r="B11" s="20"/>
      <c r="C11" s="15"/>
      <c r="D11" s="13" t="s">
        <v>16</v>
      </c>
      <c r="E11" s="6">
        <f t="shared" si="1"/>
        <v>0</v>
      </c>
      <c r="F11" s="6">
        <v>0</v>
      </c>
      <c r="G11" s="6">
        <v>0</v>
      </c>
      <c r="H11" s="6">
        <v>0</v>
      </c>
      <c r="I11" s="6">
        <v>0</v>
      </c>
    </row>
    <row r="12" spans="1:11" s="3" customFormat="1" x14ac:dyDescent="0.2">
      <c r="A12" s="17"/>
      <c r="B12" s="20"/>
      <c r="C12" s="15"/>
      <c r="D12" s="13" t="s">
        <v>17</v>
      </c>
      <c r="E12" s="6">
        <f>SUM(F12:I12)</f>
        <v>33529.742059999997</v>
      </c>
      <c r="F12" s="6">
        <f>36529.74206-3000</f>
        <v>33529.742059999997</v>
      </c>
      <c r="G12" s="6">
        <v>0</v>
      </c>
      <c r="H12" s="6">
        <v>0</v>
      </c>
      <c r="I12" s="6">
        <v>0</v>
      </c>
      <c r="K12" s="7"/>
    </row>
    <row r="13" spans="1:11" s="3" customFormat="1" ht="33" x14ac:dyDescent="0.2">
      <c r="A13" s="17"/>
      <c r="B13" s="20"/>
      <c r="C13" s="15"/>
      <c r="D13" s="13" t="s">
        <v>18</v>
      </c>
      <c r="E13" s="6">
        <f t="shared" ref="E13:E14" si="2">SUM(F13:I13)</f>
        <v>86370.965599999996</v>
      </c>
      <c r="F13" s="6">
        <f>27117.71543-F19+500+21.97978</f>
        <v>27527.695210000002</v>
      </c>
      <c r="G13" s="6">
        <f>15134.6362-152.66578+2885.6232-1588.30903+1226.45052+114.53528</f>
        <v>17620.270389999998</v>
      </c>
      <c r="H13" s="6">
        <v>22178</v>
      </c>
      <c r="I13" s="6">
        <v>19045</v>
      </c>
      <c r="K13" s="7"/>
    </row>
    <row r="14" spans="1:11" s="3" customFormat="1" x14ac:dyDescent="0.2">
      <c r="A14" s="17"/>
      <c r="B14" s="20"/>
      <c r="C14" s="15"/>
      <c r="D14" s="13" t="s">
        <v>19</v>
      </c>
      <c r="E14" s="6">
        <f t="shared" si="2"/>
        <v>21419</v>
      </c>
      <c r="F14" s="6">
        <v>0</v>
      </c>
      <c r="G14" s="6">
        <v>21419</v>
      </c>
      <c r="H14" s="6">
        <v>0</v>
      </c>
      <c r="I14" s="6">
        <v>0</v>
      </c>
      <c r="K14" s="7"/>
    </row>
    <row r="15" spans="1:11" s="3" customFormat="1" x14ac:dyDescent="0.2">
      <c r="A15" s="17"/>
      <c r="B15" s="20"/>
      <c r="C15" s="16" t="s">
        <v>20</v>
      </c>
      <c r="D15" s="4" t="s">
        <v>15</v>
      </c>
      <c r="E15" s="5">
        <f t="shared" si="1"/>
        <v>464.66578000000004</v>
      </c>
      <c r="F15" s="5">
        <f>SUM(F16:F20)</f>
        <v>112</v>
      </c>
      <c r="G15" s="5">
        <f t="shared" ref="G15:I15" si="3">SUM(G16:G20)</f>
        <v>152.66578000000001</v>
      </c>
      <c r="H15" s="5">
        <f t="shared" si="3"/>
        <v>100</v>
      </c>
      <c r="I15" s="5">
        <f t="shared" si="3"/>
        <v>100</v>
      </c>
    </row>
    <row r="16" spans="1:11" s="3" customFormat="1" x14ac:dyDescent="0.2">
      <c r="A16" s="17"/>
      <c r="B16" s="20"/>
      <c r="C16" s="17"/>
      <c r="D16" s="13" t="s">
        <v>33</v>
      </c>
      <c r="E16" s="6">
        <f t="shared" si="1"/>
        <v>0</v>
      </c>
      <c r="F16" s="6">
        <v>0</v>
      </c>
      <c r="G16" s="6">
        <v>0</v>
      </c>
      <c r="H16" s="6">
        <v>0</v>
      </c>
      <c r="I16" s="6">
        <v>0</v>
      </c>
    </row>
    <row r="17" spans="1:9" s="3" customFormat="1" ht="33" x14ac:dyDescent="0.2">
      <c r="A17" s="17"/>
      <c r="B17" s="20"/>
      <c r="C17" s="17"/>
      <c r="D17" s="13" t="s">
        <v>16</v>
      </c>
      <c r="E17" s="6">
        <f t="shared" si="1"/>
        <v>0</v>
      </c>
      <c r="F17" s="6">
        <v>0</v>
      </c>
      <c r="G17" s="6">
        <v>0</v>
      </c>
      <c r="H17" s="6">
        <v>0</v>
      </c>
      <c r="I17" s="6">
        <v>0</v>
      </c>
    </row>
    <row r="18" spans="1:9" s="3" customFormat="1" x14ac:dyDescent="0.2">
      <c r="A18" s="17"/>
      <c r="B18" s="20"/>
      <c r="C18" s="17"/>
      <c r="D18" s="13" t="s">
        <v>17</v>
      </c>
      <c r="E18" s="6">
        <f t="shared" si="1"/>
        <v>0</v>
      </c>
      <c r="F18" s="6">
        <v>0</v>
      </c>
      <c r="G18" s="6">
        <v>0</v>
      </c>
      <c r="H18" s="6">
        <v>0</v>
      </c>
      <c r="I18" s="6">
        <v>0</v>
      </c>
    </row>
    <row r="19" spans="1:9" s="3" customFormat="1" ht="33" x14ac:dyDescent="0.2">
      <c r="A19" s="17"/>
      <c r="B19" s="20"/>
      <c r="C19" s="17"/>
      <c r="D19" s="13" t="s">
        <v>18</v>
      </c>
      <c r="E19" s="6">
        <f t="shared" si="1"/>
        <v>464.66578000000004</v>
      </c>
      <c r="F19" s="6">
        <v>112</v>
      </c>
      <c r="G19" s="6">
        <f>0+152.66578</f>
        <v>152.66578000000001</v>
      </c>
      <c r="H19" s="6">
        <v>100</v>
      </c>
      <c r="I19" s="6">
        <v>100</v>
      </c>
    </row>
    <row r="20" spans="1:9" s="3" customFormat="1" x14ac:dyDescent="0.2">
      <c r="A20" s="18"/>
      <c r="B20" s="21"/>
      <c r="C20" s="18"/>
      <c r="D20" s="13" t="s">
        <v>19</v>
      </c>
      <c r="E20" s="6">
        <f t="shared" si="1"/>
        <v>0</v>
      </c>
      <c r="F20" s="6">
        <v>0</v>
      </c>
      <c r="G20" s="6">
        <v>0</v>
      </c>
      <c r="H20" s="6">
        <v>0</v>
      </c>
      <c r="I20" s="6">
        <v>0</v>
      </c>
    </row>
    <row r="21" spans="1:9" s="3" customFormat="1" x14ac:dyDescent="0.2">
      <c r="A21" s="15" t="s">
        <v>21</v>
      </c>
      <c r="B21" s="22" t="s">
        <v>22</v>
      </c>
      <c r="C21" s="15" t="s">
        <v>14</v>
      </c>
      <c r="D21" s="13" t="s">
        <v>15</v>
      </c>
      <c r="E21" s="5">
        <f>SUM(F21:I21)</f>
        <v>37083.500230000005</v>
      </c>
      <c r="F21" s="5">
        <f>SUM(F22:F26)</f>
        <v>37083.500230000005</v>
      </c>
      <c r="G21" s="5">
        <f t="shared" ref="G21:I21" si="4">SUM(G22:G26)</f>
        <v>0</v>
      </c>
      <c r="H21" s="5">
        <f t="shared" si="4"/>
        <v>0</v>
      </c>
      <c r="I21" s="5">
        <f t="shared" si="4"/>
        <v>0</v>
      </c>
    </row>
    <row r="22" spans="1:9" s="3" customFormat="1" x14ac:dyDescent="0.2">
      <c r="A22" s="15"/>
      <c r="B22" s="22"/>
      <c r="C22" s="15"/>
      <c r="D22" s="13" t="s">
        <v>33</v>
      </c>
      <c r="E22" s="6">
        <f>SUM(F22:I22)</f>
        <v>848.11022000000003</v>
      </c>
      <c r="F22" s="6">
        <v>848.11022000000003</v>
      </c>
      <c r="G22" s="5"/>
      <c r="H22" s="5"/>
      <c r="I22" s="5"/>
    </row>
    <row r="23" spans="1:9" s="3" customFormat="1" ht="33" x14ac:dyDescent="0.2">
      <c r="A23" s="15"/>
      <c r="B23" s="22"/>
      <c r="C23" s="15"/>
      <c r="D23" s="13" t="s">
        <v>16</v>
      </c>
      <c r="E23" s="6">
        <f>SUM(F23:I23)</f>
        <v>3615.6277700000001</v>
      </c>
      <c r="F23" s="6">
        <v>3615.6277700000001</v>
      </c>
      <c r="G23" s="6">
        <v>0</v>
      </c>
      <c r="H23" s="6">
        <v>0</v>
      </c>
      <c r="I23" s="6">
        <v>0</v>
      </c>
    </row>
    <row r="24" spans="1:9" s="3" customFormat="1" x14ac:dyDescent="0.2">
      <c r="A24" s="15"/>
      <c r="B24" s="22"/>
      <c r="C24" s="15"/>
      <c r="D24" s="13" t="s">
        <v>17</v>
      </c>
      <c r="E24" s="6">
        <f>SUM(F24:I24)</f>
        <v>22527.08</v>
      </c>
      <c r="F24" s="6">
        <f>19527.08+3000</f>
        <v>22527.08</v>
      </c>
      <c r="G24" s="6">
        <v>0</v>
      </c>
      <c r="H24" s="6">
        <v>0</v>
      </c>
      <c r="I24" s="6">
        <v>0</v>
      </c>
    </row>
    <row r="25" spans="1:9" s="3" customFormat="1" ht="33" x14ac:dyDescent="0.2">
      <c r="A25" s="15"/>
      <c r="B25" s="22"/>
      <c r="C25" s="15"/>
      <c r="D25" s="13" t="s">
        <v>18</v>
      </c>
      <c r="E25" s="6">
        <f t="shared" ref="E25:E26" si="5">SUM(F25:I25)</f>
        <v>10092.68224</v>
      </c>
      <c r="F25" s="6">
        <v>10092.68224</v>
      </c>
      <c r="G25" s="6">
        <v>0</v>
      </c>
      <c r="H25" s="6">
        <v>0</v>
      </c>
      <c r="I25" s="6">
        <v>0</v>
      </c>
    </row>
    <row r="26" spans="1:9" s="3" customFormat="1" x14ac:dyDescent="0.2">
      <c r="A26" s="15"/>
      <c r="B26" s="22"/>
      <c r="C26" s="15"/>
      <c r="D26" s="13" t="s">
        <v>19</v>
      </c>
      <c r="E26" s="6">
        <f t="shared" si="5"/>
        <v>0</v>
      </c>
      <c r="F26" s="6">
        <v>0</v>
      </c>
      <c r="G26" s="6">
        <v>0</v>
      </c>
      <c r="H26" s="6">
        <v>0</v>
      </c>
      <c r="I26" s="6">
        <v>0</v>
      </c>
    </row>
    <row r="27" spans="1:9" s="3" customFormat="1" x14ac:dyDescent="0.2">
      <c r="A27" s="15" t="s">
        <v>23</v>
      </c>
      <c r="B27" s="22" t="s">
        <v>24</v>
      </c>
      <c r="C27" s="15" t="s">
        <v>14</v>
      </c>
      <c r="D27" s="13" t="s">
        <v>15</v>
      </c>
      <c r="E27" s="5">
        <f>SUM(F27:I27)</f>
        <v>9316.2000000000007</v>
      </c>
      <c r="F27" s="5">
        <f>SUM(F28:F32)</f>
        <v>9316.2000000000007</v>
      </c>
      <c r="G27" s="5">
        <f t="shared" ref="G27:I27" si="6">SUM(G28:G32)</f>
        <v>0</v>
      </c>
      <c r="H27" s="5">
        <f t="shared" si="6"/>
        <v>0</v>
      </c>
      <c r="I27" s="5">
        <f t="shared" si="6"/>
        <v>0</v>
      </c>
    </row>
    <row r="28" spans="1:9" s="3" customFormat="1" x14ac:dyDescent="0.2">
      <c r="A28" s="15"/>
      <c r="B28" s="22"/>
      <c r="C28" s="15"/>
      <c r="D28" s="13" t="s">
        <v>33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</row>
    <row r="29" spans="1:9" s="3" customFormat="1" ht="33" x14ac:dyDescent="0.2">
      <c r="A29" s="15"/>
      <c r="B29" s="22"/>
      <c r="C29" s="15"/>
      <c r="D29" s="13" t="s">
        <v>16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</row>
    <row r="30" spans="1:9" s="3" customFormat="1" x14ac:dyDescent="0.2">
      <c r="A30" s="15"/>
      <c r="B30" s="22"/>
      <c r="C30" s="15"/>
      <c r="D30" s="13" t="s">
        <v>17</v>
      </c>
      <c r="E30" s="6">
        <f>SUM(F30:I30)</f>
        <v>9316.2000000000007</v>
      </c>
      <c r="F30" s="6">
        <v>9316.2000000000007</v>
      </c>
      <c r="G30" s="6">
        <v>0</v>
      </c>
      <c r="H30" s="6">
        <v>0</v>
      </c>
      <c r="I30" s="6">
        <v>0</v>
      </c>
    </row>
    <row r="31" spans="1:9" s="3" customFormat="1" ht="33" x14ac:dyDescent="0.2">
      <c r="A31" s="15"/>
      <c r="B31" s="22"/>
      <c r="C31" s="15"/>
      <c r="D31" s="13" t="s">
        <v>18</v>
      </c>
      <c r="E31" s="6">
        <f t="shared" si="1"/>
        <v>0</v>
      </c>
      <c r="F31" s="6">
        <v>0</v>
      </c>
      <c r="G31" s="6">
        <v>0</v>
      </c>
      <c r="H31" s="6">
        <v>0</v>
      </c>
      <c r="I31" s="6">
        <v>0</v>
      </c>
    </row>
    <row r="32" spans="1:9" s="3" customFormat="1" x14ac:dyDescent="0.2">
      <c r="A32" s="15"/>
      <c r="B32" s="22"/>
      <c r="C32" s="15"/>
      <c r="D32" s="13" t="s">
        <v>19</v>
      </c>
      <c r="E32" s="6">
        <f>SUM(F32:I32)</f>
        <v>0</v>
      </c>
      <c r="F32" s="6">
        <v>0</v>
      </c>
      <c r="G32" s="6">
        <v>0</v>
      </c>
      <c r="H32" s="6">
        <v>0</v>
      </c>
      <c r="I32" s="6">
        <v>0</v>
      </c>
    </row>
    <row r="33" spans="1:9" s="3" customFormat="1" x14ac:dyDescent="0.2">
      <c r="A33" s="15" t="s">
        <v>25</v>
      </c>
      <c r="B33" s="22" t="s">
        <v>26</v>
      </c>
      <c r="C33" s="15" t="s">
        <v>14</v>
      </c>
      <c r="D33" s="13" t="s">
        <v>15</v>
      </c>
      <c r="E33" s="5">
        <f>SUM(F33:I33)</f>
        <v>2525.2530000000002</v>
      </c>
      <c r="F33" s="5">
        <f>SUM(F34:F38)</f>
        <v>2525.2530000000002</v>
      </c>
      <c r="G33" s="5">
        <f t="shared" ref="G33:I33" si="7">SUM(G34:G38)</f>
        <v>0</v>
      </c>
      <c r="H33" s="5">
        <f t="shared" si="7"/>
        <v>0</v>
      </c>
      <c r="I33" s="5">
        <f t="shared" si="7"/>
        <v>0</v>
      </c>
    </row>
    <row r="34" spans="1:9" s="3" customFormat="1" x14ac:dyDescent="0.2">
      <c r="A34" s="15"/>
      <c r="B34" s="22"/>
      <c r="C34" s="15"/>
      <c r="D34" s="13" t="s">
        <v>33</v>
      </c>
      <c r="E34" s="6">
        <f t="shared" ref="E34:E38" si="8">SUM(F34:I34)</f>
        <v>0</v>
      </c>
      <c r="F34" s="6">
        <v>0</v>
      </c>
      <c r="G34" s="6">
        <v>0</v>
      </c>
      <c r="H34" s="6">
        <v>0</v>
      </c>
      <c r="I34" s="6">
        <v>0</v>
      </c>
    </row>
    <row r="35" spans="1:9" s="3" customFormat="1" ht="33" x14ac:dyDescent="0.2">
      <c r="A35" s="15"/>
      <c r="B35" s="22"/>
      <c r="C35" s="15"/>
      <c r="D35" s="13" t="s">
        <v>16</v>
      </c>
      <c r="E35" s="6">
        <f t="shared" si="8"/>
        <v>2500</v>
      </c>
      <c r="F35" s="6">
        <v>2500</v>
      </c>
      <c r="G35" s="6">
        <v>0</v>
      </c>
      <c r="H35" s="6">
        <v>0</v>
      </c>
      <c r="I35" s="6">
        <v>0</v>
      </c>
    </row>
    <row r="36" spans="1:9" s="3" customFormat="1" x14ac:dyDescent="0.2">
      <c r="A36" s="15"/>
      <c r="B36" s="22"/>
      <c r="C36" s="15"/>
      <c r="D36" s="13" t="s">
        <v>17</v>
      </c>
      <c r="E36" s="6">
        <f t="shared" si="8"/>
        <v>0</v>
      </c>
      <c r="F36" s="6">
        <v>0</v>
      </c>
      <c r="G36" s="6">
        <v>0</v>
      </c>
      <c r="H36" s="6">
        <v>0</v>
      </c>
      <c r="I36" s="6">
        <v>0</v>
      </c>
    </row>
    <row r="37" spans="1:9" s="3" customFormat="1" ht="33" x14ac:dyDescent="0.2">
      <c r="A37" s="15"/>
      <c r="B37" s="22"/>
      <c r="C37" s="15"/>
      <c r="D37" s="13" t="s">
        <v>18</v>
      </c>
      <c r="E37" s="6">
        <f t="shared" si="8"/>
        <v>25.253</v>
      </c>
      <c r="F37" s="6">
        <v>25.253</v>
      </c>
      <c r="G37" s="6">
        <v>0</v>
      </c>
      <c r="H37" s="6">
        <v>0</v>
      </c>
      <c r="I37" s="6">
        <v>0</v>
      </c>
    </row>
    <row r="38" spans="1:9" s="3" customFormat="1" x14ac:dyDescent="0.2">
      <c r="A38" s="15"/>
      <c r="B38" s="22"/>
      <c r="C38" s="15"/>
      <c r="D38" s="13" t="s">
        <v>19</v>
      </c>
      <c r="E38" s="5">
        <f t="shared" si="8"/>
        <v>0</v>
      </c>
      <c r="F38" s="6">
        <v>0</v>
      </c>
      <c r="G38" s="6">
        <v>0</v>
      </c>
      <c r="H38" s="6">
        <v>0</v>
      </c>
      <c r="I38" s="6">
        <v>0</v>
      </c>
    </row>
    <row r="39" spans="1:9" s="3" customFormat="1" x14ac:dyDescent="0.2">
      <c r="A39" s="29" t="s">
        <v>27</v>
      </c>
      <c r="B39" s="30"/>
      <c r="C39" s="35"/>
      <c r="D39" s="4" t="s">
        <v>15</v>
      </c>
      <c r="E39" s="5">
        <f>F39+G39+H39+I39</f>
        <v>190709.32667000001</v>
      </c>
      <c r="F39" s="5">
        <f>F33+F27+F21+F15+F9</f>
        <v>110094.39050000001</v>
      </c>
      <c r="G39" s="5">
        <f t="shared" ref="G39:I39" si="9">G33+G27+G21+G15+G9</f>
        <v>39191.936170000001</v>
      </c>
      <c r="H39" s="5">
        <f t="shared" si="9"/>
        <v>22278</v>
      </c>
      <c r="I39" s="5">
        <f t="shared" si="9"/>
        <v>19145</v>
      </c>
    </row>
    <row r="40" spans="1:9" s="3" customFormat="1" x14ac:dyDescent="0.2">
      <c r="A40" s="31"/>
      <c r="B40" s="32"/>
      <c r="C40" s="35"/>
      <c r="D40" s="4" t="s">
        <v>33</v>
      </c>
      <c r="E40" s="5">
        <f t="shared" ref="E40:E44" si="10">F40+G40+H40+I40</f>
        <v>848.11022000000003</v>
      </c>
      <c r="F40" s="5">
        <f>F10+F16+F22+F28+F34</f>
        <v>848.11022000000003</v>
      </c>
      <c r="G40" s="5">
        <f t="shared" ref="G40:I40" si="11">G10+G16+G22+G28+G34</f>
        <v>0</v>
      </c>
      <c r="H40" s="5">
        <f t="shared" si="11"/>
        <v>0</v>
      </c>
      <c r="I40" s="5">
        <f t="shared" si="11"/>
        <v>0</v>
      </c>
    </row>
    <row r="41" spans="1:9" s="3" customFormat="1" ht="33" x14ac:dyDescent="0.2">
      <c r="A41" s="31"/>
      <c r="B41" s="32"/>
      <c r="C41" s="35"/>
      <c r="D41" s="4" t="s">
        <v>16</v>
      </c>
      <c r="E41" s="5">
        <f t="shared" si="10"/>
        <v>6115.6277700000001</v>
      </c>
      <c r="F41" s="5">
        <f>F11+F17+F23+F29+F35</f>
        <v>6115.6277700000001</v>
      </c>
      <c r="G41" s="5">
        <f t="shared" ref="G41:I41" si="12">G11+G17+G23+G29+G35</f>
        <v>0</v>
      </c>
      <c r="H41" s="5">
        <f t="shared" si="12"/>
        <v>0</v>
      </c>
      <c r="I41" s="5">
        <f t="shared" si="12"/>
        <v>0</v>
      </c>
    </row>
    <row r="42" spans="1:9" s="3" customFormat="1" x14ac:dyDescent="0.2">
      <c r="A42" s="31"/>
      <c r="B42" s="32"/>
      <c r="C42" s="35"/>
      <c r="D42" s="4" t="s">
        <v>17</v>
      </c>
      <c r="E42" s="5">
        <f t="shared" si="10"/>
        <v>65373.022060000003</v>
      </c>
      <c r="F42" s="5">
        <f>F12+F18+F24+F30+F36</f>
        <v>65373.022060000003</v>
      </c>
      <c r="G42" s="5">
        <f t="shared" ref="G42:I42" si="13">G12+G18+G24+G30+G36</f>
        <v>0</v>
      </c>
      <c r="H42" s="5">
        <f t="shared" si="13"/>
        <v>0</v>
      </c>
      <c r="I42" s="5">
        <f t="shared" si="13"/>
        <v>0</v>
      </c>
    </row>
    <row r="43" spans="1:9" s="3" customFormat="1" ht="33" x14ac:dyDescent="0.2">
      <c r="A43" s="31"/>
      <c r="B43" s="32"/>
      <c r="C43" s="35"/>
      <c r="D43" s="4" t="s">
        <v>18</v>
      </c>
      <c r="E43" s="5">
        <f>F43+G43+H43+I43</f>
        <v>96953.566619999998</v>
      </c>
      <c r="F43" s="5">
        <f>F13+F19+F25+F31+F37</f>
        <v>37757.630449999997</v>
      </c>
      <c r="G43" s="5">
        <f>G13+G19+G25+G31+G37</f>
        <v>17772.936169999997</v>
      </c>
      <c r="H43" s="5">
        <f t="shared" ref="H43:I43" si="14">H13+H19+H25+H31+H37</f>
        <v>22278</v>
      </c>
      <c r="I43" s="5">
        <f t="shared" si="14"/>
        <v>19145</v>
      </c>
    </row>
    <row r="44" spans="1:9" s="3" customFormat="1" x14ac:dyDescent="0.2">
      <c r="A44" s="33"/>
      <c r="B44" s="34"/>
      <c r="C44" s="35"/>
      <c r="D44" s="4" t="s">
        <v>19</v>
      </c>
      <c r="E44" s="5">
        <f t="shared" si="10"/>
        <v>21419</v>
      </c>
      <c r="F44" s="5">
        <f>F14+F20+F26+F32+F38</f>
        <v>0</v>
      </c>
      <c r="G44" s="5">
        <f t="shared" ref="G44:I44" si="15">G14+G20+G26+G32+G38</f>
        <v>21419</v>
      </c>
      <c r="H44" s="5">
        <f t="shared" si="15"/>
        <v>0</v>
      </c>
      <c r="I44" s="5">
        <f t="shared" si="15"/>
        <v>0</v>
      </c>
    </row>
    <row r="45" spans="1:9" s="3" customFormat="1" x14ac:dyDescent="0.2">
      <c r="A45" s="36" t="s">
        <v>28</v>
      </c>
      <c r="B45" s="36"/>
      <c r="C45" s="8"/>
      <c r="D45" s="8"/>
      <c r="E45" s="5"/>
      <c r="F45" s="5"/>
      <c r="G45" s="5"/>
      <c r="H45" s="5"/>
      <c r="I45" s="5"/>
    </row>
    <row r="46" spans="1:9" s="3" customFormat="1" x14ac:dyDescent="0.2">
      <c r="A46" s="23" t="s">
        <v>29</v>
      </c>
      <c r="B46" s="24"/>
      <c r="C46" s="15"/>
      <c r="D46" s="13" t="s">
        <v>15</v>
      </c>
      <c r="E46" s="5">
        <f t="shared" ref="E46:E51" si="16">SUM(F46:I46)</f>
        <v>0</v>
      </c>
      <c r="F46" s="5">
        <f>SUM(F48:F51)</f>
        <v>0</v>
      </c>
      <c r="G46" s="5">
        <f>SUM(G48:G51)</f>
        <v>0</v>
      </c>
      <c r="H46" s="5">
        <f>SUM(H48:H51)</f>
        <v>0</v>
      </c>
      <c r="I46" s="5">
        <f>SUM(I48:I51)</f>
        <v>0</v>
      </c>
    </row>
    <row r="47" spans="1:9" s="3" customFormat="1" x14ac:dyDescent="0.2">
      <c r="A47" s="25"/>
      <c r="B47" s="26"/>
      <c r="C47" s="15"/>
      <c r="D47" s="13" t="s">
        <v>33</v>
      </c>
      <c r="E47" s="5"/>
      <c r="F47" s="5"/>
      <c r="G47" s="5"/>
      <c r="H47" s="5"/>
      <c r="I47" s="5"/>
    </row>
    <row r="48" spans="1:9" s="3" customFormat="1" ht="33" x14ac:dyDescent="0.2">
      <c r="A48" s="25"/>
      <c r="B48" s="26"/>
      <c r="C48" s="15"/>
      <c r="D48" s="13" t="s">
        <v>16</v>
      </c>
      <c r="E48" s="5">
        <f t="shared" si="16"/>
        <v>0</v>
      </c>
      <c r="F48" s="5">
        <v>0</v>
      </c>
      <c r="G48" s="5">
        <v>0</v>
      </c>
      <c r="H48" s="5">
        <v>0</v>
      </c>
      <c r="I48" s="5">
        <v>0</v>
      </c>
    </row>
    <row r="49" spans="1:11" s="3" customFormat="1" x14ac:dyDescent="0.2">
      <c r="A49" s="25"/>
      <c r="B49" s="26"/>
      <c r="C49" s="15"/>
      <c r="D49" s="13" t="s">
        <v>17</v>
      </c>
      <c r="E49" s="5">
        <f t="shared" si="16"/>
        <v>0</v>
      </c>
      <c r="F49" s="5">
        <v>0</v>
      </c>
      <c r="G49" s="5">
        <v>0</v>
      </c>
      <c r="H49" s="5">
        <v>0</v>
      </c>
      <c r="I49" s="5">
        <v>0</v>
      </c>
    </row>
    <row r="50" spans="1:11" s="3" customFormat="1" ht="33" x14ac:dyDescent="0.2">
      <c r="A50" s="25"/>
      <c r="B50" s="26"/>
      <c r="C50" s="15"/>
      <c r="D50" s="13" t="s">
        <v>18</v>
      </c>
      <c r="E50" s="5">
        <f t="shared" si="16"/>
        <v>0</v>
      </c>
      <c r="F50" s="5">
        <v>0</v>
      </c>
      <c r="G50" s="5">
        <v>0</v>
      </c>
      <c r="H50" s="5">
        <v>0</v>
      </c>
      <c r="I50" s="5">
        <v>0</v>
      </c>
    </row>
    <row r="51" spans="1:11" s="3" customFormat="1" x14ac:dyDescent="0.2">
      <c r="A51" s="27"/>
      <c r="B51" s="28"/>
      <c r="C51" s="15"/>
      <c r="D51" s="13" t="s">
        <v>19</v>
      </c>
      <c r="E51" s="5">
        <f t="shared" si="16"/>
        <v>0</v>
      </c>
      <c r="F51" s="5">
        <v>0</v>
      </c>
      <c r="G51" s="5">
        <v>0</v>
      </c>
      <c r="H51" s="5">
        <v>0</v>
      </c>
      <c r="I51" s="5">
        <v>0</v>
      </c>
    </row>
    <row r="52" spans="1:11" s="3" customFormat="1" x14ac:dyDescent="0.2">
      <c r="A52" s="23" t="s">
        <v>30</v>
      </c>
      <c r="B52" s="24"/>
      <c r="C52" s="15"/>
      <c r="D52" s="4" t="s">
        <v>15</v>
      </c>
      <c r="E52" s="5">
        <f t="shared" ref="E52:E57" si="17">SUM(F52:I52)</f>
        <v>190709.32666999998</v>
      </c>
      <c r="F52" s="5">
        <f>SUM(F53:F57)</f>
        <v>110094.39049999999</v>
      </c>
      <c r="G52" s="5">
        <f>SUM(G54:G57)</f>
        <v>39191.936170000001</v>
      </c>
      <c r="H52" s="5">
        <f>SUM(H54:H57)</f>
        <v>22278</v>
      </c>
      <c r="I52" s="5">
        <f>SUM(I54:I57)</f>
        <v>19145</v>
      </c>
    </row>
    <row r="53" spans="1:11" s="3" customFormat="1" x14ac:dyDescent="0.2">
      <c r="A53" s="25"/>
      <c r="B53" s="26"/>
      <c r="C53" s="15"/>
      <c r="D53" s="13" t="s">
        <v>33</v>
      </c>
      <c r="E53" s="6">
        <f>SUM(F53:I53)</f>
        <v>848.11022000000003</v>
      </c>
      <c r="F53" s="5">
        <f>F40</f>
        <v>848.11022000000003</v>
      </c>
      <c r="G53" s="5"/>
      <c r="H53" s="5"/>
      <c r="I53" s="5"/>
    </row>
    <row r="54" spans="1:11" ht="33" x14ac:dyDescent="0.25">
      <c r="A54" s="25"/>
      <c r="B54" s="26"/>
      <c r="C54" s="15"/>
      <c r="D54" s="13" t="s">
        <v>16</v>
      </c>
      <c r="E54" s="6">
        <f>SUM(F54:I54)</f>
        <v>6115.6277700000001</v>
      </c>
      <c r="F54" s="6">
        <f>F41</f>
        <v>6115.6277700000001</v>
      </c>
      <c r="G54" s="6">
        <f t="shared" ref="G54:I54" si="18">G41</f>
        <v>0</v>
      </c>
      <c r="H54" s="6">
        <f t="shared" si="18"/>
        <v>0</v>
      </c>
      <c r="I54" s="6">
        <f t="shared" si="18"/>
        <v>0</v>
      </c>
    </row>
    <row r="55" spans="1:11" x14ac:dyDescent="0.25">
      <c r="A55" s="25"/>
      <c r="B55" s="26"/>
      <c r="C55" s="15"/>
      <c r="D55" s="13" t="s">
        <v>17</v>
      </c>
      <c r="E55" s="6">
        <f t="shared" si="17"/>
        <v>65373.022060000003</v>
      </c>
      <c r="F55" s="6">
        <f>F42</f>
        <v>65373.022060000003</v>
      </c>
      <c r="G55" s="6">
        <f t="shared" ref="G55:I57" si="19">G42</f>
        <v>0</v>
      </c>
      <c r="H55" s="6">
        <f t="shared" si="19"/>
        <v>0</v>
      </c>
      <c r="I55" s="6">
        <f t="shared" si="19"/>
        <v>0</v>
      </c>
    </row>
    <row r="56" spans="1:11" ht="33" x14ac:dyDescent="0.25">
      <c r="A56" s="25"/>
      <c r="B56" s="26"/>
      <c r="C56" s="15"/>
      <c r="D56" s="13" t="s">
        <v>18</v>
      </c>
      <c r="E56" s="6">
        <f t="shared" si="17"/>
        <v>96953.566619999998</v>
      </c>
      <c r="F56" s="6">
        <f>F43</f>
        <v>37757.630449999997</v>
      </c>
      <c r="G56" s="6">
        <f>G43</f>
        <v>17772.936169999997</v>
      </c>
      <c r="H56" s="6">
        <f t="shared" si="19"/>
        <v>22278</v>
      </c>
      <c r="I56" s="6">
        <f t="shared" si="19"/>
        <v>19145</v>
      </c>
    </row>
    <row r="57" spans="1:11" x14ac:dyDescent="0.25">
      <c r="A57" s="27"/>
      <c r="B57" s="28"/>
      <c r="C57" s="15"/>
      <c r="D57" s="13" t="s">
        <v>19</v>
      </c>
      <c r="E57" s="6">
        <f t="shared" si="17"/>
        <v>21419</v>
      </c>
      <c r="F57" s="6">
        <f>F44</f>
        <v>0</v>
      </c>
      <c r="G57" s="6">
        <f t="shared" si="19"/>
        <v>21419</v>
      </c>
      <c r="H57" s="6">
        <f t="shared" si="19"/>
        <v>0</v>
      </c>
      <c r="I57" s="6">
        <f t="shared" si="19"/>
        <v>0</v>
      </c>
    </row>
    <row r="58" spans="1:11" x14ac:dyDescent="0.25">
      <c r="A58" s="36" t="s">
        <v>28</v>
      </c>
      <c r="B58" s="36"/>
      <c r="C58" s="8"/>
      <c r="D58" s="8"/>
      <c r="E58" s="5"/>
      <c r="F58" s="5"/>
      <c r="G58" s="5"/>
      <c r="H58" s="5"/>
      <c r="I58" s="5"/>
    </row>
    <row r="59" spans="1:11" x14ac:dyDescent="0.25">
      <c r="A59" s="23" t="s">
        <v>31</v>
      </c>
      <c r="B59" s="24"/>
      <c r="C59" s="15"/>
      <c r="D59" s="4" t="s">
        <v>15</v>
      </c>
      <c r="E59" s="5">
        <f t="shared" ref="E59:E67" si="20">SUM(F59:I59)</f>
        <v>464.66578000000004</v>
      </c>
      <c r="F59" s="5">
        <f>SUM(F61:F64)</f>
        <v>112</v>
      </c>
      <c r="G59" s="5">
        <f>SUM(G61:G64)</f>
        <v>152.66578000000001</v>
      </c>
      <c r="H59" s="5">
        <f>SUM(H61:H64)</f>
        <v>100</v>
      </c>
      <c r="I59" s="5">
        <f>SUM(I61:I64)</f>
        <v>100</v>
      </c>
    </row>
    <row r="60" spans="1:11" x14ac:dyDescent="0.25">
      <c r="A60" s="25"/>
      <c r="B60" s="26"/>
      <c r="C60" s="15"/>
      <c r="D60" s="13" t="s">
        <v>33</v>
      </c>
      <c r="E60" s="5"/>
      <c r="F60" s="5"/>
      <c r="G60" s="5"/>
      <c r="H60" s="5"/>
      <c r="I60" s="5"/>
    </row>
    <row r="61" spans="1:11" ht="33" x14ac:dyDescent="0.25">
      <c r="A61" s="25"/>
      <c r="B61" s="26"/>
      <c r="C61" s="15"/>
      <c r="D61" s="13" t="s">
        <v>16</v>
      </c>
      <c r="E61" s="6">
        <f t="shared" si="20"/>
        <v>0</v>
      </c>
      <c r="F61" s="5">
        <f t="shared" ref="F61:I64" si="21">F17</f>
        <v>0</v>
      </c>
      <c r="G61" s="5">
        <f t="shared" si="21"/>
        <v>0</v>
      </c>
      <c r="H61" s="5">
        <f t="shared" si="21"/>
        <v>0</v>
      </c>
      <c r="I61" s="5">
        <f t="shared" si="21"/>
        <v>0</v>
      </c>
    </row>
    <row r="62" spans="1:11" x14ac:dyDescent="0.25">
      <c r="A62" s="25"/>
      <c r="B62" s="26"/>
      <c r="C62" s="15"/>
      <c r="D62" s="13" t="s">
        <v>17</v>
      </c>
      <c r="E62" s="6">
        <f t="shared" si="20"/>
        <v>0</v>
      </c>
      <c r="F62" s="5">
        <f t="shared" si="21"/>
        <v>0</v>
      </c>
      <c r="G62" s="5">
        <f t="shared" si="21"/>
        <v>0</v>
      </c>
      <c r="H62" s="5">
        <f t="shared" si="21"/>
        <v>0</v>
      </c>
      <c r="I62" s="5">
        <f t="shared" si="21"/>
        <v>0</v>
      </c>
    </row>
    <row r="63" spans="1:11" ht="33" x14ac:dyDescent="0.25">
      <c r="A63" s="25"/>
      <c r="B63" s="26"/>
      <c r="C63" s="15"/>
      <c r="D63" s="13" t="s">
        <v>18</v>
      </c>
      <c r="E63" s="6">
        <f t="shared" si="20"/>
        <v>464.66578000000004</v>
      </c>
      <c r="F63" s="6">
        <f t="shared" si="21"/>
        <v>112</v>
      </c>
      <c r="G63" s="6">
        <f t="shared" si="21"/>
        <v>152.66578000000001</v>
      </c>
      <c r="H63" s="6">
        <f t="shared" si="21"/>
        <v>100</v>
      </c>
      <c r="I63" s="6">
        <f t="shared" si="21"/>
        <v>100</v>
      </c>
      <c r="K63" s="9"/>
    </row>
    <row r="64" spans="1:11" x14ac:dyDescent="0.25">
      <c r="A64" s="27"/>
      <c r="B64" s="28"/>
      <c r="C64" s="15"/>
      <c r="D64" s="13" t="s">
        <v>19</v>
      </c>
      <c r="E64" s="6">
        <f t="shared" si="20"/>
        <v>0</v>
      </c>
      <c r="F64" s="5">
        <f t="shared" si="21"/>
        <v>0</v>
      </c>
      <c r="G64" s="5">
        <f t="shared" si="21"/>
        <v>0</v>
      </c>
      <c r="H64" s="5">
        <f t="shared" si="21"/>
        <v>0</v>
      </c>
      <c r="I64" s="5">
        <f t="shared" si="21"/>
        <v>0</v>
      </c>
    </row>
    <row r="65" spans="1:9" x14ac:dyDescent="0.25">
      <c r="A65" s="23" t="s">
        <v>32</v>
      </c>
      <c r="B65" s="24"/>
      <c r="C65" s="15"/>
      <c r="D65" s="4" t="s">
        <v>15</v>
      </c>
      <c r="E65" s="5">
        <f>SUM(F65:I65)</f>
        <v>190244.66089</v>
      </c>
      <c r="F65" s="5">
        <f>SUM(F66:F70)</f>
        <v>109982.39050000001</v>
      </c>
      <c r="G65" s="5">
        <f t="shared" ref="G65:I65" si="22">SUM(G66:G70)</f>
        <v>39039.270389999998</v>
      </c>
      <c r="H65" s="5">
        <f t="shared" si="22"/>
        <v>22178</v>
      </c>
      <c r="I65" s="5">
        <f t="shared" si="22"/>
        <v>19045</v>
      </c>
    </row>
    <row r="66" spans="1:9" x14ac:dyDescent="0.25">
      <c r="A66" s="25"/>
      <c r="B66" s="26"/>
      <c r="C66" s="15"/>
      <c r="D66" s="13" t="s">
        <v>33</v>
      </c>
      <c r="E66" s="6">
        <f>SUM(F66:I66)</f>
        <v>848.11022000000003</v>
      </c>
      <c r="F66" s="6">
        <f>F10+F22+F28+F34</f>
        <v>848.11022000000003</v>
      </c>
      <c r="G66" s="6">
        <f t="shared" ref="G66:I66" si="23">G10+G22+G28+G34</f>
        <v>0</v>
      </c>
      <c r="H66" s="6">
        <f t="shared" si="23"/>
        <v>0</v>
      </c>
      <c r="I66" s="6">
        <f t="shared" si="23"/>
        <v>0</v>
      </c>
    </row>
    <row r="67" spans="1:9" ht="33" x14ac:dyDescent="0.25">
      <c r="A67" s="25"/>
      <c r="B67" s="26"/>
      <c r="C67" s="15"/>
      <c r="D67" s="13" t="s">
        <v>16</v>
      </c>
      <c r="E67" s="6">
        <f t="shared" si="20"/>
        <v>6115.6277700000001</v>
      </c>
      <c r="F67" s="6">
        <f>F11+F23+F29+F35</f>
        <v>6115.6277700000001</v>
      </c>
      <c r="G67" s="6">
        <f>G11+G23+G29+G35</f>
        <v>0</v>
      </c>
      <c r="H67" s="6">
        <f t="shared" ref="H67:I67" si="24">H35+H29+H23+H11</f>
        <v>0</v>
      </c>
      <c r="I67" s="6">
        <f t="shared" si="24"/>
        <v>0</v>
      </c>
    </row>
    <row r="68" spans="1:9" x14ac:dyDescent="0.25">
      <c r="A68" s="25"/>
      <c r="B68" s="26"/>
      <c r="C68" s="15"/>
      <c r="D68" s="13" t="s">
        <v>17</v>
      </c>
      <c r="E68" s="6">
        <f t="shared" ref="E68:I69" si="25">E36+E30+E24+E12</f>
        <v>65373.022060000003</v>
      </c>
      <c r="F68" s="6">
        <f t="shared" si="25"/>
        <v>65373.022060000003</v>
      </c>
      <c r="G68" s="6">
        <f t="shared" si="25"/>
        <v>0</v>
      </c>
      <c r="H68" s="6">
        <f t="shared" si="25"/>
        <v>0</v>
      </c>
      <c r="I68" s="6">
        <f t="shared" si="25"/>
        <v>0</v>
      </c>
    </row>
    <row r="69" spans="1:9" ht="33" x14ac:dyDescent="0.25">
      <c r="A69" s="25"/>
      <c r="B69" s="26"/>
      <c r="C69" s="15"/>
      <c r="D69" s="13" t="s">
        <v>18</v>
      </c>
      <c r="E69" s="6">
        <f t="shared" si="25"/>
        <v>96488.900840000002</v>
      </c>
      <c r="F69" s="6">
        <f t="shared" si="25"/>
        <v>37645.630450000004</v>
      </c>
      <c r="G69" s="6">
        <f>G37+G31+G25+G13</f>
        <v>17620.270389999998</v>
      </c>
      <c r="H69" s="6">
        <f t="shared" si="25"/>
        <v>22178</v>
      </c>
      <c r="I69" s="6">
        <f t="shared" si="25"/>
        <v>19045</v>
      </c>
    </row>
    <row r="70" spans="1:9" x14ac:dyDescent="0.25">
      <c r="A70" s="27"/>
      <c r="B70" s="28"/>
      <c r="C70" s="15"/>
      <c r="D70" s="13" t="s">
        <v>19</v>
      </c>
      <c r="E70" s="6">
        <f>E38+E32+E26+E14</f>
        <v>21419</v>
      </c>
      <c r="F70" s="6">
        <f t="shared" ref="F70:I70" si="26">F38+F32+F26+F14</f>
        <v>0</v>
      </c>
      <c r="G70" s="6">
        <f>G38+G32+G26+G14</f>
        <v>21419</v>
      </c>
      <c r="H70" s="6">
        <f t="shared" si="26"/>
        <v>0</v>
      </c>
      <c r="I70" s="6">
        <f t="shared" si="26"/>
        <v>0</v>
      </c>
    </row>
  </sheetData>
  <mergeCells count="32">
    <mergeCell ref="A58:B58"/>
    <mergeCell ref="A59:B64"/>
    <mergeCell ref="C59:C64"/>
    <mergeCell ref="A65:B70"/>
    <mergeCell ref="C65:C70"/>
    <mergeCell ref="A52:B57"/>
    <mergeCell ref="C52:C57"/>
    <mergeCell ref="A27:A32"/>
    <mergeCell ref="B27:B32"/>
    <mergeCell ref="C27:C32"/>
    <mergeCell ref="A33:A38"/>
    <mergeCell ref="B33:B38"/>
    <mergeCell ref="C33:C38"/>
    <mergeCell ref="A39:B44"/>
    <mergeCell ref="C39:C44"/>
    <mergeCell ref="A45:B45"/>
    <mergeCell ref="A46:B51"/>
    <mergeCell ref="C46:C51"/>
    <mergeCell ref="A9:A20"/>
    <mergeCell ref="B9:B20"/>
    <mergeCell ref="C9:C14"/>
    <mergeCell ref="C15:C20"/>
    <mergeCell ref="A21:A26"/>
    <mergeCell ref="B21:B26"/>
    <mergeCell ref="C21:C26"/>
    <mergeCell ref="H2:I2"/>
    <mergeCell ref="A4:I4"/>
    <mergeCell ref="A6:A7"/>
    <mergeCell ref="B6:B7"/>
    <mergeCell ref="C6:C7"/>
    <mergeCell ref="D6:D7"/>
    <mergeCell ref="E6:I6"/>
  </mergeCells>
  <pageMargins left="1.1811023622047245" right="0.39370078740157483" top="0.47244094488188981" bottom="0.47244094488188981" header="0.31496062992125984" footer="0.31496062992125984"/>
  <pageSetup paperSize="9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9"/>
  <sheetViews>
    <sheetView workbookViewId="0">
      <selection activeCell="F10" sqref="F10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10"/>
      <c r="D3" s="10"/>
      <c r="E3" s="10"/>
      <c r="F3" s="11" t="s">
        <v>34</v>
      </c>
    </row>
    <row r="4" spans="3:6" x14ac:dyDescent="0.2">
      <c r="C4" s="10"/>
      <c r="D4" s="10"/>
      <c r="E4" s="10"/>
    </row>
    <row r="5" spans="3:6" x14ac:dyDescent="0.2">
      <c r="C5" s="10"/>
      <c r="D5" s="10"/>
      <c r="E5" s="10"/>
    </row>
    <row r="6" spans="3:6" x14ac:dyDescent="0.2">
      <c r="C6" s="10"/>
      <c r="D6" s="10"/>
      <c r="E6" s="10"/>
    </row>
    <row r="7" spans="3:6" x14ac:dyDescent="0.2">
      <c r="C7" s="10"/>
      <c r="D7" s="10"/>
      <c r="E7" s="10"/>
    </row>
    <row r="8" spans="3:6" x14ac:dyDescent="0.2">
      <c r="C8" s="10"/>
      <c r="D8" s="10"/>
      <c r="E8" s="10"/>
    </row>
    <row r="9" spans="3:6" x14ac:dyDescent="0.2">
      <c r="C9" s="1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Программные мероприятия</vt:lpstr>
      <vt:lpstr>Лист1</vt:lpstr>
      <vt:lpstr>'Программные мероприятия'!Заголовки_для_печати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Сафина Т А</cp:lastModifiedBy>
  <cp:lastPrinted>2018-09-13T06:26:08Z</cp:lastPrinted>
  <dcterms:created xsi:type="dcterms:W3CDTF">2017-06-27T07:14:46Z</dcterms:created>
  <dcterms:modified xsi:type="dcterms:W3CDTF">2018-09-13T06:26:16Z</dcterms:modified>
</cp:coreProperties>
</file>