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07 мол.политика\МП\682-п от 05.09.2018 - копия - копия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Лист1!$4:$7</definedName>
    <definedName name="_xlnm.Print_Area" localSheetId="0">Лист1!$A$1:$I$56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K15" i="1" l="1"/>
  <c r="K14" i="1"/>
  <c r="G12" i="1" l="1"/>
  <c r="G18" i="1"/>
  <c r="F45" i="1" l="1"/>
  <c r="H45" i="1"/>
  <c r="I45" i="1"/>
  <c r="E51" i="1"/>
  <c r="G51" i="1"/>
  <c r="G30" i="1"/>
  <c r="G49" i="1"/>
  <c r="G55" i="1"/>
  <c r="G44" i="1" l="1"/>
  <c r="H44" i="1"/>
  <c r="I44" i="1"/>
  <c r="F44" i="1"/>
  <c r="F43" i="1"/>
  <c r="G42" i="1"/>
  <c r="H42" i="1"/>
  <c r="I42" i="1"/>
  <c r="F42" i="1"/>
  <c r="G41" i="1"/>
  <c r="H41" i="1"/>
  <c r="I41" i="1"/>
  <c r="F41" i="1"/>
  <c r="G40" i="1"/>
  <c r="H40" i="1"/>
  <c r="I40" i="1"/>
  <c r="F40" i="1"/>
  <c r="G43" i="1"/>
  <c r="H43" i="1"/>
  <c r="I43" i="1"/>
  <c r="G56" i="1"/>
  <c r="H56" i="1"/>
  <c r="I56" i="1"/>
  <c r="E56" i="1" s="1"/>
  <c r="F56" i="1"/>
  <c r="H55" i="1"/>
  <c r="I55" i="1"/>
  <c r="F55" i="1"/>
  <c r="I53" i="1"/>
  <c r="G53" i="1"/>
  <c r="H53" i="1"/>
  <c r="F53" i="1"/>
  <c r="G52" i="1"/>
  <c r="H52" i="1"/>
  <c r="I52" i="1"/>
  <c r="F52" i="1"/>
  <c r="I54" i="1"/>
  <c r="H54" i="1"/>
  <c r="G54" i="1"/>
  <c r="F54" i="1"/>
  <c r="E54" i="1"/>
  <c r="E53" i="1"/>
  <c r="E52" i="1"/>
  <c r="I51" i="1"/>
  <c r="H51" i="1"/>
  <c r="F51" i="1"/>
  <c r="G28" i="1"/>
  <c r="G26" i="1" s="1"/>
  <c r="E26" i="1" s="1"/>
  <c r="G24" i="1"/>
  <c r="G14" i="1"/>
  <c r="E19" i="1"/>
  <c r="E18" i="1"/>
  <c r="E17" i="1"/>
  <c r="F14" i="1"/>
  <c r="E16" i="1"/>
  <c r="E15" i="1"/>
  <c r="I14" i="1"/>
  <c r="H14" i="1"/>
  <c r="E55" i="1" l="1"/>
  <c r="E14" i="1"/>
  <c r="G50" i="1"/>
  <c r="H50" i="1"/>
  <c r="I50" i="1"/>
  <c r="F50" i="1"/>
  <c r="H49" i="1"/>
  <c r="I49" i="1"/>
  <c r="F49" i="1"/>
  <c r="G48" i="1"/>
  <c r="H48" i="1"/>
  <c r="I48" i="1"/>
  <c r="F48" i="1"/>
  <c r="G47" i="1"/>
  <c r="G45" i="1" s="1"/>
  <c r="H47" i="1"/>
  <c r="I47" i="1"/>
  <c r="F47" i="1"/>
  <c r="F46" i="1"/>
  <c r="G46" i="1"/>
  <c r="H46" i="1"/>
  <c r="I46" i="1"/>
  <c r="E43" i="1"/>
  <c r="F39" i="1" l="1"/>
  <c r="E40" i="1"/>
  <c r="G31" i="1"/>
  <c r="H31" i="1"/>
  <c r="I31" i="1"/>
  <c r="F31" i="1"/>
  <c r="H30" i="1"/>
  <c r="I30" i="1"/>
  <c r="F30" i="1"/>
  <c r="G29" i="1"/>
  <c r="H29" i="1"/>
  <c r="I29" i="1"/>
  <c r="F29" i="1"/>
  <c r="H28" i="1"/>
  <c r="I28" i="1"/>
  <c r="G27" i="1"/>
  <c r="H27" i="1"/>
  <c r="I27" i="1"/>
  <c r="F27" i="1"/>
  <c r="I26" i="1" l="1"/>
  <c r="H26" i="1"/>
  <c r="E27" i="1"/>
  <c r="E13" i="1"/>
  <c r="E46" i="1"/>
  <c r="E29" i="1" l="1"/>
  <c r="E31" i="1"/>
  <c r="E49" i="1" l="1"/>
  <c r="G8" i="1"/>
  <c r="F20" i="1"/>
  <c r="H20" i="1"/>
  <c r="I20" i="1"/>
  <c r="E21" i="1"/>
  <c r="E22" i="1"/>
  <c r="E23" i="1"/>
  <c r="G20" i="1"/>
  <c r="E25" i="1"/>
  <c r="E30" i="1" l="1"/>
  <c r="E24" i="1"/>
  <c r="E20" i="1" s="1"/>
  <c r="F10" i="1" l="1"/>
  <c r="F28" i="1" s="1"/>
  <c r="F26" i="1" s="1"/>
  <c r="E28" i="1" l="1"/>
  <c r="H8" i="1"/>
  <c r="I8" i="1"/>
  <c r="F8" i="1"/>
  <c r="E9" i="1"/>
  <c r="E10" i="1"/>
  <c r="E42" i="1" l="1"/>
  <c r="E44" i="1"/>
  <c r="E41" i="1"/>
  <c r="E11" i="1"/>
  <c r="E12" i="1"/>
  <c r="E39" i="1" l="1"/>
  <c r="E8" i="1"/>
  <c r="E48" i="1"/>
  <c r="E50" i="1"/>
  <c r="E47" i="1" l="1"/>
  <c r="E45" i="1" s="1"/>
  <c r="I39" i="1" l="1"/>
  <c r="H39" i="1"/>
  <c r="G39" i="1"/>
</calcChain>
</file>

<file path=xl/sharedStrings.xml><?xml version="1.0" encoding="utf-8"?>
<sst xmlns="http://schemas.openxmlformats.org/spreadsheetml/2006/main" count="68" uniqueCount="26">
  <si>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</si>
  <si>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</si>
  <si>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</si>
  <si>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</si>
  <si>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</si>
  <si>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</si>
  <si>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</si>
  <si>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</si>
  <si>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</si>
  <si>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</si>
  <si>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</si>
  <si>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</si>
  <si>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 xml:space="preserve"> бюджет городского поселения</t>
  </si>
  <si>
    <t>Итого по муниципальной программе</t>
  </si>
  <si>
    <t xml:space="preserve"> МУ Администрация гп.Пойковский/МКУ "Служба ЖКХ и благоустройства гп.Пойковский" Отдел занятости подростков и молодежи</t>
  </si>
  <si>
    <t xml:space="preserve">МУ Администрация гп.Пойковский/МКУ "Служба ЖКХ и благоустройства гп.Пойковский" Отдел занятости подростков и молодежи 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</si>
  <si>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</si>
  <si>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</si>
  <si>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</si>
  <si>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</si>
  <si>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Временное трудоустройство подростков  и профессиональная ориентация несовершеннолетних (показатель №1)</t>
  </si>
  <si>
    <t>Вовлечение молодежи в социально-активную деятельность (показатели №2-5)</t>
  </si>
  <si>
    <t>федеральный бюджет</t>
  </si>
  <si>
    <t>Ответственный исполнитель   (МУ Администрация гп.Пойковский/МКУ "Служба ЖКХ и благоустройства гп.Пойковский" Отдел занятости подростков и молодежи</t>
  </si>
  <si>
    <t xml:space="preserve"> МУ Администрация гп.Пойковский</t>
  </si>
  <si>
    <t>Ответственный исполнитель   (МУ Администрация гп.Пойковский)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</si>
</sst>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_-* #,##0.00000\ _₽_-;\-* #,##0.00000\ _₽_-;_-* &quot;-&quot;?????\ _₽_-;_-@_-"/>
  </numFmts>
  <fonts count="3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164" fontId="1" fillId="0" borderId="0" xfId="0" applyNumberFormat="1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zoomScale="70" zoomScaleNormal="70" zoomScaleSheetLayoutView="55" workbookViewId="0">
      <selection activeCell="G11" sqref="G11"/>
    </sheetView>
  </sheetViews>
  <sheetFormatPr defaultRowHeight="16.5" x14ac:dyDescent="0.25"/>
  <cols>
    <col min="1" max="1" width="11.28515625" style="5" customWidth="1"/>
    <col min="2" max="2" width="60.7109375" style="5" customWidth="1"/>
    <col min="3" max="3" width="52" style="5" customWidth="1"/>
    <col min="4" max="4" width="34.5703125" style="5" customWidth="1"/>
    <col min="5" max="5" width="23.42578125" style="5" customWidth="1"/>
    <col min="6" max="6" width="20.28515625" style="5" customWidth="1"/>
    <col min="7" max="7" width="21.5703125" style="5" customWidth="1"/>
    <col min="8" max="8" width="20.85546875" style="5" customWidth="1"/>
    <col min="9" max="9" width="21.5703125" style="5" customWidth="1"/>
    <col min="10" max="10" width="9.140625" style="5"/>
    <col min="11" max="11" width="14.42578125" style="5" bestFit="1" customWidth="1"/>
    <col min="12" max="12" width="9.140625" style="5"/>
    <col min="13" max="13" width="22.42578125" style="5" customWidth="1"/>
    <col min="14" max="16384" width="9.140625" style="5"/>
  </cols>
  <sheetData>
    <row r="1" spans="1:11" x14ac:dyDescent="0.25">
      <c r="I1" s="5" t="s">
        <v>11</v>
      </c>
    </row>
    <row r="2" spans="1:11" x14ac:dyDescent="0.25">
      <c r="B2" s="32" t="s">
        <v>10</v>
      </c>
      <c r="C2" s="32"/>
      <c r="D2" s="32"/>
      <c r="E2" s="32"/>
      <c r="F2" s="32"/>
      <c r="G2" s="32"/>
      <c r="H2" s="32"/>
    </row>
    <row r="4" spans="1:11" ht="35.25" customHeight="1" x14ac:dyDescent="0.25">
      <c r="A4" s="16" t="s">
        <v>3</v>
      </c>
      <c r="B4" s="16" t="s">
        <v>0</v>
      </c>
      <c r="C4" s="16" t="s">
        <v>1</v>
      </c>
      <c r="D4" s="16" t="s">
        <v>2</v>
      </c>
      <c r="E4" s="16" t="s">
        <v>4</v>
      </c>
      <c r="F4" s="16"/>
      <c r="G4" s="16"/>
      <c r="H4" s="16"/>
      <c r="I4" s="16"/>
    </row>
    <row r="5" spans="1:11" ht="33.75" customHeight="1" x14ac:dyDescent="0.25">
      <c r="A5" s="16"/>
      <c r="B5" s="16"/>
      <c r="C5" s="16"/>
      <c r="D5" s="16"/>
      <c r="E5" s="17" t="s">
        <v>5</v>
      </c>
      <c r="F5" s="17" t="s">
        <v>6</v>
      </c>
      <c r="G5" s="17"/>
      <c r="H5" s="17"/>
      <c r="I5" s="17"/>
    </row>
    <row r="6" spans="1:11" ht="15.75" customHeight="1" x14ac:dyDescent="0.25">
      <c r="A6" s="16"/>
      <c r="B6" s="16"/>
      <c r="C6" s="16"/>
      <c r="D6" s="16"/>
      <c r="E6" s="17"/>
      <c r="F6" s="6">
        <v>2017</v>
      </c>
      <c r="G6" s="6">
        <v>2018</v>
      </c>
      <c r="H6" s="6">
        <v>2019</v>
      </c>
      <c r="I6" s="6">
        <v>2020</v>
      </c>
    </row>
    <row r="7" spans="1:11" ht="17.2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11" ht="18.75" customHeight="1" x14ac:dyDescent="0.25">
      <c r="A8" s="19">
        <v>1</v>
      </c>
      <c r="B8" s="22" t="s">
        <v>20</v>
      </c>
      <c r="C8" s="18" t="s">
        <v>14</v>
      </c>
      <c r="D8" s="4" t="s">
        <v>5</v>
      </c>
      <c r="E8" s="3">
        <f>SUM(E10:E13)</f>
        <v>3282.8773000000001</v>
      </c>
      <c r="F8" s="3">
        <f>SUM(F9:F13)</f>
        <v>448.07130000000001</v>
      </c>
      <c r="G8" s="3">
        <f>SUM(G9:G13)</f>
        <v>1334.806</v>
      </c>
      <c r="H8" s="3">
        <f t="shared" ref="H8:I8" si="0">SUM(H9:H13)</f>
        <v>700</v>
      </c>
      <c r="I8" s="3">
        <f t="shared" si="0"/>
        <v>800</v>
      </c>
    </row>
    <row r="9" spans="1:11" ht="15" customHeight="1" x14ac:dyDescent="0.25">
      <c r="A9" s="20"/>
      <c r="B9" s="23"/>
      <c r="C9" s="18"/>
      <c r="D9" s="6" t="s">
        <v>22</v>
      </c>
      <c r="E9" s="7">
        <f>SUM(F9:I9)</f>
        <v>0</v>
      </c>
      <c r="F9" s="7">
        <v>0</v>
      </c>
      <c r="G9" s="7">
        <v>0</v>
      </c>
      <c r="H9" s="7">
        <v>0</v>
      </c>
      <c r="I9" s="7">
        <v>0</v>
      </c>
    </row>
    <row r="10" spans="1:11" ht="35.25" customHeight="1" x14ac:dyDescent="0.25">
      <c r="A10" s="20"/>
      <c r="B10" s="23"/>
      <c r="C10" s="18"/>
      <c r="D10" s="8" t="s">
        <v>7</v>
      </c>
      <c r="E10" s="7">
        <f>SUM(F10:I10)</f>
        <v>425.47129999999999</v>
      </c>
      <c r="F10" s="7">
        <f>56-1.9287</f>
        <v>54.071300000000001</v>
      </c>
      <c r="G10" s="9">
        <f>0+112-33.6+28+265</f>
        <v>371.4</v>
      </c>
      <c r="H10" s="7">
        <v>0</v>
      </c>
      <c r="I10" s="7">
        <v>0</v>
      </c>
    </row>
    <row r="11" spans="1:11" ht="34.5" customHeight="1" x14ac:dyDescent="0.25">
      <c r="A11" s="20"/>
      <c r="B11" s="23"/>
      <c r="C11" s="18"/>
      <c r="D11" s="8" t="s">
        <v>8</v>
      </c>
      <c r="E11" s="7">
        <f t="shared" ref="E11:E12" si="1">SUM(F11:I11)</f>
        <v>0</v>
      </c>
      <c r="F11" s="7">
        <v>0</v>
      </c>
      <c r="G11" s="7">
        <v>0</v>
      </c>
      <c r="H11" s="7">
        <v>0</v>
      </c>
      <c r="I11" s="7">
        <v>0</v>
      </c>
    </row>
    <row r="12" spans="1:11" ht="35.25" customHeight="1" x14ac:dyDescent="0.25">
      <c r="A12" s="20"/>
      <c r="B12" s="23"/>
      <c r="C12" s="18"/>
      <c r="D12" s="8" t="s">
        <v>12</v>
      </c>
      <c r="E12" s="7">
        <f t="shared" si="1"/>
        <v>2857.4059999999999</v>
      </c>
      <c r="F12" s="7">
        <v>394</v>
      </c>
      <c r="G12" s="2">
        <f>600+363.406</f>
        <v>963.40599999999995</v>
      </c>
      <c r="H12" s="7">
        <v>700</v>
      </c>
      <c r="I12" s="7">
        <v>800</v>
      </c>
    </row>
    <row r="13" spans="1:11" ht="24" customHeight="1" x14ac:dyDescent="0.25">
      <c r="A13" s="20"/>
      <c r="B13" s="23"/>
      <c r="C13" s="18"/>
      <c r="D13" s="8" t="s">
        <v>9</v>
      </c>
      <c r="E13" s="7">
        <f>SUM(F13:I13)</f>
        <v>0</v>
      </c>
      <c r="F13" s="7">
        <v>0</v>
      </c>
      <c r="G13" s="7">
        <v>0</v>
      </c>
      <c r="H13" s="7">
        <v>0</v>
      </c>
      <c r="I13" s="7">
        <v>0</v>
      </c>
    </row>
    <row r="14" spans="1:11" ht="24" customHeight="1" x14ac:dyDescent="0.25">
      <c r="A14" s="20"/>
      <c r="B14" s="23"/>
      <c r="C14" s="18" t="s">
        <v>24</v>
      </c>
      <c r="D14" s="4" t="s">
        <v>5</v>
      </c>
      <c r="E14" s="3">
        <f>SUM(E16:E19)</f>
        <v>383.6</v>
      </c>
      <c r="F14" s="3">
        <f>SUM(F15:F19)</f>
        <v>0</v>
      </c>
      <c r="G14" s="3">
        <f>SUM(G15:G19)</f>
        <v>383.6</v>
      </c>
      <c r="H14" s="3">
        <f t="shared" ref="H14:I14" si="2">SUM(H15:H19)</f>
        <v>0</v>
      </c>
      <c r="I14" s="3">
        <f t="shared" si="2"/>
        <v>0</v>
      </c>
      <c r="K14" s="5">
        <f>88765.51+17634.49</f>
        <v>106400</v>
      </c>
    </row>
    <row r="15" spans="1:11" ht="24" customHeight="1" x14ac:dyDescent="0.25">
      <c r="A15" s="20"/>
      <c r="B15" s="23"/>
      <c r="C15" s="18"/>
      <c r="D15" s="6" t="s">
        <v>22</v>
      </c>
      <c r="E15" s="7">
        <f>SUM(F15:I15)</f>
        <v>0</v>
      </c>
      <c r="F15" s="7">
        <v>0</v>
      </c>
      <c r="G15" s="7">
        <v>0</v>
      </c>
      <c r="H15" s="7">
        <v>0</v>
      </c>
      <c r="I15" s="7">
        <v>0</v>
      </c>
      <c r="K15" s="5">
        <f>K14-112000</f>
        <v>-5600</v>
      </c>
    </row>
    <row r="16" spans="1:11" ht="24" customHeight="1" x14ac:dyDescent="0.25">
      <c r="A16" s="20"/>
      <c r="B16" s="23"/>
      <c r="C16" s="18"/>
      <c r="D16" s="8" t="s">
        <v>7</v>
      </c>
      <c r="E16" s="7">
        <f>SUM(F16:I16)</f>
        <v>33.6</v>
      </c>
      <c r="F16" s="7">
        <v>0</v>
      </c>
      <c r="G16" s="9">
        <v>33.6</v>
      </c>
      <c r="H16" s="7">
        <v>0</v>
      </c>
      <c r="I16" s="7">
        <v>0</v>
      </c>
    </row>
    <row r="17" spans="1:9" ht="24" customHeight="1" x14ac:dyDescent="0.25">
      <c r="A17" s="20"/>
      <c r="B17" s="23"/>
      <c r="C17" s="18"/>
      <c r="D17" s="8" t="s">
        <v>8</v>
      </c>
      <c r="E17" s="7">
        <f t="shared" ref="E17:E18" si="3">SUM(F17:I17)</f>
        <v>0</v>
      </c>
      <c r="F17" s="7">
        <v>0</v>
      </c>
      <c r="G17" s="7">
        <v>0</v>
      </c>
      <c r="H17" s="7">
        <v>0</v>
      </c>
      <c r="I17" s="7">
        <v>0</v>
      </c>
    </row>
    <row r="18" spans="1:9" ht="33.75" customHeight="1" x14ac:dyDescent="0.25">
      <c r="A18" s="20"/>
      <c r="B18" s="23"/>
      <c r="C18" s="18"/>
      <c r="D18" s="8" t="s">
        <v>12</v>
      </c>
      <c r="E18" s="7">
        <f t="shared" si="3"/>
        <v>350</v>
      </c>
      <c r="F18" s="7">
        <v>0</v>
      </c>
      <c r="G18" s="2">
        <f>350</f>
        <v>350</v>
      </c>
      <c r="H18" s="7">
        <v>0</v>
      </c>
      <c r="I18" s="7">
        <v>0</v>
      </c>
    </row>
    <row r="19" spans="1:9" ht="24" customHeight="1" x14ac:dyDescent="0.25">
      <c r="A19" s="21"/>
      <c r="B19" s="24"/>
      <c r="C19" s="18"/>
      <c r="D19" s="8" t="s">
        <v>9</v>
      </c>
      <c r="E19" s="7">
        <f>SUM(F19:I19)</f>
        <v>0</v>
      </c>
      <c r="F19" s="7">
        <v>0</v>
      </c>
      <c r="G19" s="7">
        <v>0</v>
      </c>
      <c r="H19" s="7">
        <v>0</v>
      </c>
      <c r="I19" s="7">
        <v>0</v>
      </c>
    </row>
    <row r="20" spans="1:9" ht="22.5" customHeight="1" x14ac:dyDescent="0.25">
      <c r="A20" s="17">
        <v>2</v>
      </c>
      <c r="B20" s="18" t="s">
        <v>21</v>
      </c>
      <c r="C20" s="18" t="s">
        <v>15</v>
      </c>
      <c r="D20" s="4" t="s">
        <v>5</v>
      </c>
      <c r="E20" s="3">
        <f>SUM(E22:E25)</f>
        <v>4645.3500000000004</v>
      </c>
      <c r="F20" s="3">
        <f>SUM(F21:F25)</f>
        <v>707.35</v>
      </c>
      <c r="G20" s="3">
        <f t="shared" ref="G20:I20" si="4">SUM(G21:G25)</f>
        <v>1422</v>
      </c>
      <c r="H20" s="3">
        <f t="shared" si="4"/>
        <v>1252</v>
      </c>
      <c r="I20" s="3">
        <f t="shared" si="4"/>
        <v>1264</v>
      </c>
    </row>
    <row r="21" spans="1:9" x14ac:dyDescent="0.25">
      <c r="A21" s="17"/>
      <c r="B21" s="18"/>
      <c r="C21" s="18"/>
      <c r="D21" s="6" t="s">
        <v>22</v>
      </c>
      <c r="E21" s="7">
        <f>SUM(F21:I21)</f>
        <v>0</v>
      </c>
      <c r="F21" s="7">
        <v>0</v>
      </c>
      <c r="G21" s="7">
        <v>0</v>
      </c>
      <c r="H21" s="7">
        <v>0</v>
      </c>
      <c r="I21" s="7">
        <v>0</v>
      </c>
    </row>
    <row r="22" spans="1:9" x14ac:dyDescent="0.25">
      <c r="A22" s="17"/>
      <c r="B22" s="18"/>
      <c r="C22" s="18"/>
      <c r="D22" s="8" t="s">
        <v>7</v>
      </c>
      <c r="E22" s="7">
        <f>SUM(F22:I22)</f>
        <v>0</v>
      </c>
      <c r="F22" s="7">
        <v>0</v>
      </c>
      <c r="G22" s="7">
        <v>0</v>
      </c>
      <c r="H22" s="7">
        <v>0</v>
      </c>
      <c r="I22" s="7">
        <v>0</v>
      </c>
    </row>
    <row r="23" spans="1:9" x14ac:dyDescent="0.25">
      <c r="A23" s="17"/>
      <c r="B23" s="18"/>
      <c r="C23" s="18"/>
      <c r="D23" s="8" t="s">
        <v>8</v>
      </c>
      <c r="E23" s="7">
        <f t="shared" ref="E23:E25" si="5">SUM(F23:I23)</f>
        <v>0</v>
      </c>
      <c r="F23" s="7">
        <v>0</v>
      </c>
      <c r="G23" s="7">
        <v>0</v>
      </c>
      <c r="H23" s="7">
        <v>0</v>
      </c>
      <c r="I23" s="7">
        <v>0</v>
      </c>
    </row>
    <row r="24" spans="1:9" ht="33" x14ac:dyDescent="0.25">
      <c r="A24" s="17"/>
      <c r="B24" s="18"/>
      <c r="C24" s="18"/>
      <c r="D24" s="8" t="s">
        <v>12</v>
      </c>
      <c r="E24" s="7">
        <f>SUM(F24:I24)</f>
        <v>3745.35</v>
      </c>
      <c r="F24" s="7">
        <v>707.35</v>
      </c>
      <c r="G24" s="7">
        <f>1052+70</f>
        <v>1122</v>
      </c>
      <c r="H24" s="7">
        <v>952</v>
      </c>
      <c r="I24" s="7">
        <v>964</v>
      </c>
    </row>
    <row r="25" spans="1:9" x14ac:dyDescent="0.25">
      <c r="A25" s="17"/>
      <c r="B25" s="18"/>
      <c r="C25" s="18"/>
      <c r="D25" s="8" t="s">
        <v>9</v>
      </c>
      <c r="E25" s="7">
        <f t="shared" si="5"/>
        <v>900</v>
      </c>
      <c r="F25" s="7">
        <v>0</v>
      </c>
      <c r="G25" s="7">
        <v>300</v>
      </c>
      <c r="H25" s="7">
        <v>300</v>
      </c>
      <c r="I25" s="7">
        <v>300</v>
      </c>
    </row>
    <row r="26" spans="1:9" x14ac:dyDescent="0.25">
      <c r="A26" s="25" t="s">
        <v>13</v>
      </c>
      <c r="B26" s="26"/>
      <c r="C26" s="31"/>
      <c r="D26" s="4" t="s">
        <v>5</v>
      </c>
      <c r="E26" s="3">
        <f>F26+G26+H26+I26</f>
        <v>8311.8273000000008</v>
      </c>
      <c r="F26" s="3">
        <f>SUM(F27:F31)</f>
        <v>1155.4213</v>
      </c>
      <c r="G26" s="3">
        <f>SUM(G27:G31)</f>
        <v>3140.4059999999999</v>
      </c>
      <c r="H26" s="3">
        <f t="shared" ref="H26:I26" si="6">SUM(H27:H31)</f>
        <v>1952</v>
      </c>
      <c r="I26" s="3">
        <f t="shared" si="6"/>
        <v>2064</v>
      </c>
    </row>
    <row r="27" spans="1:9" x14ac:dyDescent="0.25">
      <c r="A27" s="27"/>
      <c r="B27" s="28"/>
      <c r="C27" s="31"/>
      <c r="D27" s="4" t="s">
        <v>22</v>
      </c>
      <c r="E27" s="3">
        <f>SUM(F27:I27)</f>
        <v>0</v>
      </c>
      <c r="F27" s="3">
        <f>F9+F21</f>
        <v>0</v>
      </c>
      <c r="G27" s="3">
        <f>G9+G21</f>
        <v>0</v>
      </c>
      <c r="H27" s="3">
        <f>H9+H21</f>
        <v>0</v>
      </c>
      <c r="I27" s="3">
        <f>I9+I21</f>
        <v>0</v>
      </c>
    </row>
    <row r="28" spans="1:9" ht="33" x14ac:dyDescent="0.25">
      <c r="A28" s="27"/>
      <c r="B28" s="28"/>
      <c r="C28" s="31"/>
      <c r="D28" s="1" t="s">
        <v>7</v>
      </c>
      <c r="E28" s="3">
        <f t="shared" ref="E28:E31" si="7">SUM(F28:I28)</f>
        <v>459.07130000000001</v>
      </c>
      <c r="F28" s="3">
        <f>F10+F22</f>
        <v>54.071300000000001</v>
      </c>
      <c r="G28" s="3">
        <f>G10+G22+G16</f>
        <v>405</v>
      </c>
      <c r="H28" s="3">
        <f t="shared" ref="H28:I31" si="8">H10+H22</f>
        <v>0</v>
      </c>
      <c r="I28" s="3">
        <f t="shared" si="8"/>
        <v>0</v>
      </c>
    </row>
    <row r="29" spans="1:9" x14ac:dyDescent="0.25">
      <c r="A29" s="27"/>
      <c r="B29" s="28"/>
      <c r="C29" s="31"/>
      <c r="D29" s="1" t="s">
        <v>8</v>
      </c>
      <c r="E29" s="3">
        <f t="shared" si="7"/>
        <v>0</v>
      </c>
      <c r="F29" s="3">
        <f>F11+F23</f>
        <v>0</v>
      </c>
      <c r="G29" s="3">
        <f>G11+G23</f>
        <v>0</v>
      </c>
      <c r="H29" s="3">
        <f t="shared" si="8"/>
        <v>0</v>
      </c>
      <c r="I29" s="3">
        <f t="shared" si="8"/>
        <v>0</v>
      </c>
    </row>
    <row r="30" spans="1:9" ht="33" x14ac:dyDescent="0.25">
      <c r="A30" s="27"/>
      <c r="B30" s="28"/>
      <c r="C30" s="31"/>
      <c r="D30" s="1" t="s">
        <v>12</v>
      </c>
      <c r="E30" s="3">
        <f t="shared" si="7"/>
        <v>6952.7559999999994</v>
      </c>
      <c r="F30" s="3">
        <f>F12+F24</f>
        <v>1101.3499999999999</v>
      </c>
      <c r="G30" s="3">
        <f>G12+G24+G18</f>
        <v>2435.4059999999999</v>
      </c>
      <c r="H30" s="3">
        <f t="shared" si="8"/>
        <v>1652</v>
      </c>
      <c r="I30" s="3">
        <f t="shared" si="8"/>
        <v>1764</v>
      </c>
    </row>
    <row r="31" spans="1:9" x14ac:dyDescent="0.25">
      <c r="A31" s="29"/>
      <c r="B31" s="30"/>
      <c r="C31" s="31"/>
      <c r="D31" s="1" t="s">
        <v>9</v>
      </c>
      <c r="E31" s="3">
        <f t="shared" si="7"/>
        <v>900</v>
      </c>
      <c r="F31" s="3">
        <f>F13+F25</f>
        <v>0</v>
      </c>
      <c r="G31" s="3">
        <f>G13+G25</f>
        <v>300</v>
      </c>
      <c r="H31" s="3">
        <f t="shared" si="8"/>
        <v>300</v>
      </c>
      <c r="I31" s="3">
        <f t="shared" si="8"/>
        <v>300</v>
      </c>
    </row>
    <row r="32" spans="1:9" x14ac:dyDescent="0.25">
      <c r="A32" s="14" t="s">
        <v>6</v>
      </c>
      <c r="B32" s="14"/>
      <c r="C32" s="10"/>
      <c r="D32" s="10"/>
      <c r="E32" s="6"/>
      <c r="F32" s="6"/>
      <c r="G32" s="6"/>
      <c r="H32" s="6"/>
      <c r="I32" s="6"/>
    </row>
    <row r="33" spans="1:11" x14ac:dyDescent="0.25">
      <c r="A33" s="14" t="s">
        <v>16</v>
      </c>
      <c r="B33" s="14"/>
      <c r="C33" s="15"/>
      <c r="D33" s="10" t="s">
        <v>5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</row>
    <row r="34" spans="1:11" x14ac:dyDescent="0.25">
      <c r="A34" s="14"/>
      <c r="B34" s="14"/>
      <c r="C34" s="15"/>
      <c r="D34" s="11" t="s">
        <v>22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</row>
    <row r="35" spans="1:11" x14ac:dyDescent="0.25">
      <c r="A35" s="14"/>
      <c r="B35" s="14"/>
      <c r="C35" s="15"/>
      <c r="D35" s="10" t="s">
        <v>7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</row>
    <row r="36" spans="1:11" x14ac:dyDescent="0.25">
      <c r="A36" s="14"/>
      <c r="B36" s="14"/>
      <c r="C36" s="15"/>
      <c r="D36" s="10" t="s">
        <v>8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</row>
    <row r="37" spans="1:11" ht="33" x14ac:dyDescent="0.25">
      <c r="A37" s="14"/>
      <c r="B37" s="14"/>
      <c r="C37" s="15"/>
      <c r="D37" s="10" t="s">
        <v>17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</row>
    <row r="38" spans="1:11" x14ac:dyDescent="0.25">
      <c r="A38" s="14"/>
      <c r="B38" s="14"/>
      <c r="C38" s="15"/>
      <c r="D38" s="10" t="s">
        <v>18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</row>
    <row r="39" spans="1:11" x14ac:dyDescent="0.25">
      <c r="A39" s="14" t="s">
        <v>19</v>
      </c>
      <c r="B39" s="14"/>
      <c r="C39" s="15"/>
      <c r="D39" s="12" t="s">
        <v>5</v>
      </c>
      <c r="E39" s="3">
        <f>E40+E41+E42+E43+E44</f>
        <v>8311.827299999999</v>
      </c>
      <c r="F39" s="3">
        <f>SUM(F41:F44)</f>
        <v>1155.4213</v>
      </c>
      <c r="G39" s="3">
        <f>SUM(G41:G44)</f>
        <v>3140.4059999999999</v>
      </c>
      <c r="H39" s="3">
        <f t="shared" ref="H39:I39" si="9">SUM(H41:H44)</f>
        <v>1952</v>
      </c>
      <c r="I39" s="3">
        <f t="shared" si="9"/>
        <v>2064</v>
      </c>
      <c r="K39" s="13"/>
    </row>
    <row r="40" spans="1:11" x14ac:dyDescent="0.25">
      <c r="A40" s="14"/>
      <c r="B40" s="14"/>
      <c r="C40" s="15"/>
      <c r="D40" s="11" t="s">
        <v>22</v>
      </c>
      <c r="E40" s="7">
        <f>SUM(F40:I40)</f>
        <v>0</v>
      </c>
      <c r="F40" s="7">
        <f>F9+F21+F15</f>
        <v>0</v>
      </c>
      <c r="G40" s="7">
        <f t="shared" ref="G40:I40" si="10">G9+G21+G15</f>
        <v>0</v>
      </c>
      <c r="H40" s="7">
        <f t="shared" si="10"/>
        <v>0</v>
      </c>
      <c r="I40" s="7">
        <f t="shared" si="10"/>
        <v>0</v>
      </c>
    </row>
    <row r="41" spans="1:11" x14ac:dyDescent="0.25">
      <c r="A41" s="14"/>
      <c r="B41" s="14"/>
      <c r="C41" s="15"/>
      <c r="D41" s="10" t="s">
        <v>7</v>
      </c>
      <c r="E41" s="7">
        <f>SUM(F41:I41)</f>
        <v>459.07130000000001</v>
      </c>
      <c r="F41" s="7">
        <f>F10+F22+F16</f>
        <v>54.071300000000001</v>
      </c>
      <c r="G41" s="7">
        <f t="shared" ref="G41:I41" si="11">G10+G22+G16</f>
        <v>405</v>
      </c>
      <c r="H41" s="7">
        <f t="shared" si="11"/>
        <v>0</v>
      </c>
      <c r="I41" s="7">
        <f t="shared" si="11"/>
        <v>0</v>
      </c>
    </row>
    <row r="42" spans="1:11" x14ac:dyDescent="0.25">
      <c r="A42" s="14"/>
      <c r="B42" s="14"/>
      <c r="C42" s="15"/>
      <c r="D42" s="10" t="s">
        <v>8</v>
      </c>
      <c r="E42" s="7">
        <f t="shared" ref="E42:E44" si="12">SUM(F42:I42)</f>
        <v>0</v>
      </c>
      <c r="F42" s="7">
        <f>F11+F23+F17</f>
        <v>0</v>
      </c>
      <c r="G42" s="7">
        <f t="shared" ref="G42:I42" si="13">G11+G23+G17</f>
        <v>0</v>
      </c>
      <c r="H42" s="7">
        <f t="shared" si="13"/>
        <v>0</v>
      </c>
      <c r="I42" s="7">
        <f t="shared" si="13"/>
        <v>0</v>
      </c>
    </row>
    <row r="43" spans="1:11" ht="33" x14ac:dyDescent="0.25">
      <c r="A43" s="14"/>
      <c r="B43" s="14"/>
      <c r="C43" s="15"/>
      <c r="D43" s="10" t="s">
        <v>17</v>
      </c>
      <c r="E43" s="7">
        <f>SUM(F43:I43)</f>
        <v>6952.7559999999994</v>
      </c>
      <c r="F43" s="7">
        <f>F12+F24+F18</f>
        <v>1101.3499999999999</v>
      </c>
      <c r="G43" s="7">
        <f t="shared" ref="G43:I43" si="14">G12+G24+G18</f>
        <v>2435.4059999999999</v>
      </c>
      <c r="H43" s="7">
        <f t="shared" si="14"/>
        <v>1652</v>
      </c>
      <c r="I43" s="7">
        <f t="shared" si="14"/>
        <v>1764</v>
      </c>
    </row>
    <row r="44" spans="1:11" x14ac:dyDescent="0.25">
      <c r="A44" s="14"/>
      <c r="B44" s="14"/>
      <c r="C44" s="15"/>
      <c r="D44" s="10" t="s">
        <v>18</v>
      </c>
      <c r="E44" s="7">
        <f t="shared" si="12"/>
        <v>900</v>
      </c>
      <c r="F44" s="7">
        <f>F13+F25+F19</f>
        <v>0</v>
      </c>
      <c r="G44" s="7">
        <f t="shared" ref="G44:I44" si="15">G13+G25+G19</f>
        <v>300</v>
      </c>
      <c r="H44" s="7">
        <f t="shared" si="15"/>
        <v>300</v>
      </c>
      <c r="I44" s="7">
        <f t="shared" si="15"/>
        <v>300</v>
      </c>
    </row>
    <row r="45" spans="1:11" x14ac:dyDescent="0.25">
      <c r="A45" s="14" t="s">
        <v>23</v>
      </c>
      <c r="B45" s="14"/>
      <c r="C45" s="15"/>
      <c r="D45" s="12" t="s">
        <v>5</v>
      </c>
      <c r="E45" s="3">
        <f>SUM(E46:E50)</f>
        <v>7928.2272999999996</v>
      </c>
      <c r="F45" s="3">
        <f t="shared" ref="F45:I45" si="16">SUM(F46:F50)</f>
        <v>1155.4213</v>
      </c>
      <c r="G45" s="3">
        <f t="shared" si="16"/>
        <v>2756.806</v>
      </c>
      <c r="H45" s="3">
        <f t="shared" si="16"/>
        <v>1952</v>
      </c>
      <c r="I45" s="3">
        <f t="shared" si="16"/>
        <v>2064</v>
      </c>
    </row>
    <row r="46" spans="1:11" x14ac:dyDescent="0.25">
      <c r="A46" s="14"/>
      <c r="B46" s="14"/>
      <c r="C46" s="15"/>
      <c r="D46" s="11" t="s">
        <v>22</v>
      </c>
      <c r="E46" s="7">
        <f t="shared" ref="E46:E49" si="17">SUM(F46:I46)</f>
        <v>0</v>
      </c>
      <c r="F46" s="7">
        <f>F9+F21</f>
        <v>0</v>
      </c>
      <c r="G46" s="7">
        <f t="shared" ref="G46:I46" si="18">G9+G21</f>
        <v>0</v>
      </c>
      <c r="H46" s="7">
        <f t="shared" si="18"/>
        <v>0</v>
      </c>
      <c r="I46" s="7">
        <f t="shared" si="18"/>
        <v>0</v>
      </c>
    </row>
    <row r="47" spans="1:11" x14ac:dyDescent="0.25">
      <c r="A47" s="14"/>
      <c r="B47" s="14"/>
      <c r="C47" s="15"/>
      <c r="D47" s="10" t="s">
        <v>7</v>
      </c>
      <c r="E47" s="7">
        <f t="shared" si="17"/>
        <v>425.47129999999999</v>
      </c>
      <c r="F47" s="7">
        <f>F10+F22</f>
        <v>54.071300000000001</v>
      </c>
      <c r="G47" s="7">
        <f t="shared" ref="G47:I47" si="19">G10+G22</f>
        <v>371.4</v>
      </c>
      <c r="H47" s="7">
        <f t="shared" si="19"/>
        <v>0</v>
      </c>
      <c r="I47" s="7">
        <f t="shared" si="19"/>
        <v>0</v>
      </c>
    </row>
    <row r="48" spans="1:11" x14ac:dyDescent="0.25">
      <c r="A48" s="14"/>
      <c r="B48" s="14"/>
      <c r="C48" s="15"/>
      <c r="D48" s="10" t="s">
        <v>8</v>
      </c>
      <c r="E48" s="7">
        <f t="shared" si="17"/>
        <v>0</v>
      </c>
      <c r="F48" s="7">
        <f>F11+F23</f>
        <v>0</v>
      </c>
      <c r="G48" s="7">
        <f t="shared" ref="G48:I48" si="20">G11+G23</f>
        <v>0</v>
      </c>
      <c r="H48" s="7">
        <f t="shared" si="20"/>
        <v>0</v>
      </c>
      <c r="I48" s="7">
        <f t="shared" si="20"/>
        <v>0</v>
      </c>
    </row>
    <row r="49" spans="1:9" ht="33" x14ac:dyDescent="0.25">
      <c r="A49" s="14"/>
      <c r="B49" s="14"/>
      <c r="C49" s="15"/>
      <c r="D49" s="10" t="s">
        <v>17</v>
      </c>
      <c r="E49" s="7">
        <f t="shared" si="17"/>
        <v>6602.7559999999994</v>
      </c>
      <c r="F49" s="7">
        <f>F12+F24</f>
        <v>1101.3499999999999</v>
      </c>
      <c r="G49" s="7">
        <f>G12+G24</f>
        <v>2085.4059999999999</v>
      </c>
      <c r="H49" s="7">
        <f t="shared" ref="H49:I49" si="21">H12+H24</f>
        <v>1652</v>
      </c>
      <c r="I49" s="7">
        <f t="shared" si="21"/>
        <v>1764</v>
      </c>
    </row>
    <row r="50" spans="1:9" x14ac:dyDescent="0.25">
      <c r="A50" s="14"/>
      <c r="B50" s="14"/>
      <c r="C50" s="15"/>
      <c r="D50" s="10" t="s">
        <v>18</v>
      </c>
      <c r="E50" s="7">
        <f>SUM(F50:I50)</f>
        <v>900</v>
      </c>
      <c r="F50" s="7">
        <f>F13+F25</f>
        <v>0</v>
      </c>
      <c r="G50" s="7">
        <f t="shared" ref="G50:I50" si="22">G13+G25</f>
        <v>300</v>
      </c>
      <c r="H50" s="7">
        <f t="shared" si="22"/>
        <v>300</v>
      </c>
      <c r="I50" s="7">
        <f t="shared" si="22"/>
        <v>300</v>
      </c>
    </row>
    <row r="51" spans="1:9" x14ac:dyDescent="0.25">
      <c r="A51" s="14" t="s">
        <v>25</v>
      </c>
      <c r="B51" s="14"/>
      <c r="C51" s="15"/>
      <c r="D51" s="12" t="s">
        <v>5</v>
      </c>
      <c r="E51" s="3">
        <f>E52+E53+E54+E55+E56</f>
        <v>383.6</v>
      </c>
      <c r="F51" s="3">
        <f>F32</f>
        <v>0</v>
      </c>
      <c r="G51" s="3">
        <f>SUM(G52:G56)</f>
        <v>383.6</v>
      </c>
      <c r="H51" s="3">
        <f>H32</f>
        <v>0</v>
      </c>
      <c r="I51" s="3">
        <f>I32</f>
        <v>0</v>
      </c>
    </row>
    <row r="52" spans="1:9" x14ac:dyDescent="0.25">
      <c r="A52" s="14"/>
      <c r="B52" s="14"/>
      <c r="C52" s="15"/>
      <c r="D52" s="11" t="s">
        <v>22</v>
      </c>
      <c r="E52" s="7">
        <f t="shared" ref="E52:E55" si="23">SUM(F52:I52)</f>
        <v>0</v>
      </c>
      <c r="F52" s="7">
        <f>F15</f>
        <v>0</v>
      </c>
      <c r="G52" s="7">
        <f t="shared" ref="G52:I52" si="24">G15</f>
        <v>0</v>
      </c>
      <c r="H52" s="7">
        <f t="shared" si="24"/>
        <v>0</v>
      </c>
      <c r="I52" s="7">
        <f t="shared" si="24"/>
        <v>0</v>
      </c>
    </row>
    <row r="53" spans="1:9" x14ac:dyDescent="0.25">
      <c r="A53" s="14"/>
      <c r="B53" s="14"/>
      <c r="C53" s="15"/>
      <c r="D53" s="10" t="s">
        <v>7</v>
      </c>
      <c r="E53" s="7">
        <f t="shared" si="23"/>
        <v>33.6</v>
      </c>
      <c r="F53" s="7">
        <f>F16</f>
        <v>0</v>
      </c>
      <c r="G53" s="7">
        <f t="shared" ref="G53:H53" si="25">G16</f>
        <v>33.6</v>
      </c>
      <c r="H53" s="7">
        <f t="shared" si="25"/>
        <v>0</v>
      </c>
      <c r="I53" s="7">
        <f>I16</f>
        <v>0</v>
      </c>
    </row>
    <row r="54" spans="1:9" x14ac:dyDescent="0.25">
      <c r="A54" s="14"/>
      <c r="B54" s="14"/>
      <c r="C54" s="15"/>
      <c r="D54" s="10" t="s">
        <v>8</v>
      </c>
      <c r="E54" s="7">
        <f t="shared" si="23"/>
        <v>0</v>
      </c>
      <c r="F54" s="7">
        <f>F17+F29</f>
        <v>0</v>
      </c>
      <c r="G54" s="7">
        <f t="shared" ref="G54:I54" si="26">G17+G29</f>
        <v>0</v>
      </c>
      <c r="H54" s="7">
        <f t="shared" si="26"/>
        <v>0</v>
      </c>
      <c r="I54" s="7">
        <f t="shared" si="26"/>
        <v>0</v>
      </c>
    </row>
    <row r="55" spans="1:9" ht="33" x14ac:dyDescent="0.25">
      <c r="A55" s="14"/>
      <c r="B55" s="14"/>
      <c r="C55" s="15"/>
      <c r="D55" s="10" t="s">
        <v>17</v>
      </c>
      <c r="E55" s="7">
        <f t="shared" si="23"/>
        <v>350</v>
      </c>
      <c r="F55" s="7">
        <f>F18</f>
        <v>0</v>
      </c>
      <c r="G55" s="7">
        <f>G18</f>
        <v>350</v>
      </c>
      <c r="H55" s="7">
        <f t="shared" ref="H55:I55" si="27">H18</f>
        <v>0</v>
      </c>
      <c r="I55" s="7">
        <f t="shared" si="27"/>
        <v>0</v>
      </c>
    </row>
    <row r="56" spans="1:9" x14ac:dyDescent="0.25">
      <c r="A56" s="14"/>
      <c r="B56" s="14"/>
      <c r="C56" s="15"/>
      <c r="D56" s="10" t="s">
        <v>18</v>
      </c>
      <c r="E56" s="7">
        <f>SUM(F56:I56)</f>
        <v>0</v>
      </c>
      <c r="F56" s="7">
        <f>F19</f>
        <v>0</v>
      </c>
      <c r="G56" s="7">
        <f t="shared" ref="G56:I56" si="28">G19</f>
        <v>0</v>
      </c>
      <c r="H56" s="7">
        <f t="shared" si="28"/>
        <v>0</v>
      </c>
      <c r="I56" s="7">
        <f t="shared" si="28"/>
        <v>0</v>
      </c>
    </row>
  </sheetData>
  <mergeCells count="26">
    <mergeCell ref="C39:C44"/>
    <mergeCell ref="A26:B31"/>
    <mergeCell ref="C8:C13"/>
    <mergeCell ref="C26:C31"/>
    <mergeCell ref="B2:H2"/>
    <mergeCell ref="D4:D6"/>
    <mergeCell ref="E5:E6"/>
    <mergeCell ref="F5:I5"/>
    <mergeCell ref="E4:I4"/>
    <mergeCell ref="B4:B6"/>
    <mergeCell ref="A51:B56"/>
    <mergeCell ref="C51:C56"/>
    <mergeCell ref="A4:A6"/>
    <mergeCell ref="C4:C6"/>
    <mergeCell ref="A20:A25"/>
    <mergeCell ref="B20:B25"/>
    <mergeCell ref="C20:C25"/>
    <mergeCell ref="C14:C19"/>
    <mergeCell ref="A8:A19"/>
    <mergeCell ref="B8:B19"/>
    <mergeCell ref="A45:B50"/>
    <mergeCell ref="C45:C50"/>
    <mergeCell ref="A32:B32"/>
    <mergeCell ref="A33:B38"/>
    <mergeCell ref="C33:C38"/>
    <mergeCell ref="A39:B44"/>
  </mergeCells>
  <printOptions horizontalCentered="1"/>
  <pageMargins left="0" right="0" top="0.78740157480314965" bottom="0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Сафина Т А</cp:lastModifiedBy>
  <cp:lastPrinted>2018-10-21T11:15:48Z</cp:lastPrinted>
  <dcterms:created xsi:type="dcterms:W3CDTF">2015-11-05T11:09:37Z</dcterms:created>
  <dcterms:modified xsi:type="dcterms:W3CDTF">2018-10-21T11:16:03Z</dcterms:modified>
</cp:coreProperties>
</file>