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МУ Администрация\Отдел экономики\Муниципальные программы\ПРОГРАММЫ НА 2018\04 Разв.инф.среды\МП\609-п от 21.12.2017 - копия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мероприятия'!$A$1:$I$57</definedName>
  </definedNames>
  <calcPr calcId="152511"/>
</workbook>
</file>

<file path=xl/calcChain.xml><?xml version="1.0" encoding="utf-8"?>
<calcChain xmlns="http://schemas.openxmlformats.org/spreadsheetml/2006/main">
  <c r="G18" i="4" l="1"/>
  <c r="G12" i="4"/>
  <c r="F18" i="4" l="1"/>
  <c r="I12" i="4" l="1"/>
  <c r="F8" i="4" l="1"/>
  <c r="G20" i="4"/>
  <c r="G53" i="4" l="1"/>
  <c r="F47" i="4"/>
  <c r="E47" i="4" s="1"/>
  <c r="G47" i="4"/>
  <c r="H47" i="4"/>
  <c r="I47" i="4"/>
  <c r="H40" i="4"/>
  <c r="G27" i="4"/>
  <c r="G40" i="4" s="1"/>
  <c r="H27" i="4"/>
  <c r="H53" i="4" s="1"/>
  <c r="I27" i="4"/>
  <c r="I53" i="4" s="1"/>
  <c r="F27" i="4"/>
  <c r="F40" i="4" s="1"/>
  <c r="G33" i="4"/>
  <c r="H33" i="4"/>
  <c r="I33" i="4"/>
  <c r="F33" i="4"/>
  <c r="E34" i="4"/>
  <c r="H20" i="4"/>
  <c r="I20" i="4"/>
  <c r="F20" i="4"/>
  <c r="E21" i="4"/>
  <c r="E15" i="4"/>
  <c r="E9" i="4"/>
  <c r="I40" i="4" l="1"/>
  <c r="F53" i="4"/>
  <c r="E27" i="4"/>
  <c r="F14" i="4"/>
  <c r="F12" i="4"/>
  <c r="E53" i="4" l="1"/>
  <c r="E40" i="4"/>
  <c r="G14" i="4"/>
  <c r="G13" i="4"/>
  <c r="G31" i="4" s="1"/>
  <c r="G8" i="4"/>
  <c r="F48" i="4" l="1"/>
  <c r="G48" i="4"/>
  <c r="H48" i="4"/>
  <c r="I48" i="4"/>
  <c r="F49" i="4"/>
  <c r="G49" i="4"/>
  <c r="H49" i="4"/>
  <c r="I49" i="4"/>
  <c r="F51" i="4"/>
  <c r="G51" i="4"/>
  <c r="H51" i="4"/>
  <c r="I51" i="4"/>
  <c r="F28" i="4"/>
  <c r="G28" i="4"/>
  <c r="H28" i="4"/>
  <c r="I28" i="4"/>
  <c r="F29" i="4"/>
  <c r="G29" i="4"/>
  <c r="H29" i="4"/>
  <c r="I29" i="4"/>
  <c r="F31" i="4"/>
  <c r="H31" i="4"/>
  <c r="I31" i="4"/>
  <c r="I18" i="4"/>
  <c r="I14" i="4" s="1"/>
  <c r="H18" i="4"/>
  <c r="I8" i="4"/>
  <c r="E8" i="4" s="1"/>
  <c r="H12" i="4"/>
  <c r="G50" i="4"/>
  <c r="G46" i="4" l="1"/>
  <c r="H30" i="4"/>
  <c r="H14" i="4"/>
  <c r="H50" i="4"/>
  <c r="H46" i="4" s="1"/>
  <c r="H8" i="4"/>
  <c r="G30" i="4"/>
  <c r="E25" i="4"/>
  <c r="I30" i="4"/>
  <c r="E23" i="4"/>
  <c r="E22" i="4"/>
  <c r="E20" i="4" l="1"/>
  <c r="E24" i="4"/>
  <c r="I50" i="4"/>
  <c r="I46" i="4" s="1"/>
  <c r="E19" i="4"/>
  <c r="E17" i="4"/>
  <c r="E16" i="4"/>
  <c r="F30" i="4" l="1"/>
  <c r="F50" i="4"/>
  <c r="F46" i="4" s="1"/>
  <c r="F43" i="4" l="1"/>
  <c r="E18" i="4"/>
  <c r="F41" i="4"/>
  <c r="G41" i="4"/>
  <c r="H41" i="4"/>
  <c r="I41" i="4"/>
  <c r="G42" i="4"/>
  <c r="I42" i="4"/>
  <c r="H44" i="4"/>
  <c r="F44" i="4"/>
  <c r="E14" i="4" l="1"/>
  <c r="I57" i="4"/>
  <c r="I44" i="4"/>
  <c r="H55" i="4"/>
  <c r="H42" i="4"/>
  <c r="G43" i="4"/>
  <c r="G39" i="4" s="1"/>
  <c r="G57" i="4"/>
  <c r="G44" i="4"/>
  <c r="F55" i="4"/>
  <c r="F42" i="4"/>
  <c r="F39" i="4" s="1"/>
  <c r="F57" i="4"/>
  <c r="H57" i="4"/>
  <c r="I55" i="4"/>
  <c r="G55" i="4"/>
  <c r="I54" i="4"/>
  <c r="G54" i="4"/>
  <c r="F54" i="4"/>
  <c r="H54" i="4"/>
  <c r="H43" i="4" l="1"/>
  <c r="H39" i="4" s="1"/>
  <c r="I43" i="4" l="1"/>
  <c r="F26" i="4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E43" i="4" l="1"/>
  <c r="I39" i="4"/>
  <c r="E39" i="4" s="1"/>
  <c r="E33" i="4"/>
  <c r="E46" i="4"/>
  <c r="E10" i="4"/>
  <c r="E11" i="4"/>
  <c r="E13" i="4"/>
  <c r="E28" i="4"/>
  <c r="G26" i="4" l="1"/>
  <c r="G56" i="4"/>
  <c r="G52" i="4" s="1"/>
  <c r="E29" i="4"/>
  <c r="E31" i="4"/>
  <c r="H26" i="4" l="1"/>
  <c r="H56" i="4"/>
  <c r="H52" i="4" s="1"/>
  <c r="E12" i="4"/>
  <c r="I26" i="4" l="1"/>
  <c r="E26" i="4" s="1"/>
  <c r="I56" i="4"/>
  <c r="I52" i="4" s="1"/>
  <c r="E30" i="4"/>
  <c r="E56" i="4" l="1"/>
  <c r="E52" i="4"/>
</calcChain>
</file>

<file path=xl/sharedStrings.xml><?xml version="1.0" encoding="utf-8"?>
<sst xmlns="http://schemas.openxmlformats.org/spreadsheetml/2006/main" count="72" uniqueCount="28">
  <si>
    <t>всего</t>
  </si>
  <si>
    <t>Перечень программных мероприятий</t>
  </si>
  <si>
    <t>2018 г.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</si>
  <si>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</si>
  <si>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</si>
  <si>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</si>
  <si>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</si>
  <si>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</si>
  <si>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</si>
  <si>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</si>
  <si>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</si>
  <si>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</si>
  <si>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</si>
  <si>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</si>
  <si>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</si>
  <si>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</si>
  <si>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</si>
  <si>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</si>
  <si>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</si>
  <si>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</si>
  <si>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</si>
  <si>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</si>
  <si>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</si>
  <si>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Обеспечение защиты информации и персональных данных. (показатель №2)</t>
  </si>
  <si>
    <t xml:space="preserve">бюджет городского поселения </t>
  </si>
  <si>
    <t>Ответственный исполнитель / соисполнитель</t>
  </si>
  <si>
    <t>Поддержание в рабочем состоянии средств вычислительной техники и развитие информационной среды (показатель №1)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</si>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</sst>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_-* #,##0.00000_р_._-;\-* #,##0.00000_р_._-;_-* &quot;-&quot;?????_р_._-;_-@_-"/>
    <numFmt numFmtId="167" formatCode="#,##0.00000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6" fontId="2" fillId="0" borderId="0" xfId="0" applyNumberFormat="1" applyFont="1" applyAlignment="1" applyProtection="1">
      <alignment vertical="top" wrapText="1"/>
    </xf>
    <xf numFmtId="167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14" xfId="0" applyNumberFormat="1" applyFont="1" applyBorder="1" applyAlignment="1" applyProtection="1">
      <alignment horizontal="left" vertical="top" wrapText="1"/>
    </xf>
    <xf numFmtId="49" fontId="2" fillId="0" borderId="15" xfId="0" applyNumberFormat="1" applyFont="1" applyBorder="1" applyAlignment="1" applyProtection="1">
      <alignment horizontal="left" vertical="top" wrapText="1"/>
    </xf>
    <xf numFmtId="0" fontId="2" fillId="0" borderId="13" xfId="0" applyNumberFormat="1" applyFont="1" applyBorder="1" applyAlignment="1" applyProtection="1">
      <alignment horizontal="center" vertical="top" wrapText="1"/>
    </xf>
    <xf numFmtId="0" fontId="2" fillId="0" borderId="14" xfId="0" applyNumberFormat="1" applyFont="1" applyBorder="1" applyAlignment="1" applyProtection="1">
      <alignment horizontal="center" vertical="top" wrapText="1"/>
    </xf>
    <xf numFmtId="0" fontId="2" fillId="0" borderId="15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left" vertical="top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4" fillId="0" borderId="8" xfId="0" applyNumberFormat="1" applyFont="1" applyBorder="1" applyAlignment="1" applyProtection="1">
      <alignment horizontal="left" vertical="top" wrapText="1"/>
    </xf>
    <xf numFmtId="49" fontId="4" fillId="0" borderId="9" xfId="0" applyNumberFormat="1" applyFont="1" applyBorder="1" applyAlignment="1" applyProtection="1">
      <alignment horizontal="left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T62"/>
  <sheetViews>
    <sheetView tabSelected="1" showWhiteSpace="0" view="pageBreakPreview" topLeftCell="A31" zoomScale="70" zoomScaleNormal="70" zoomScaleSheetLayoutView="70" zoomScalePageLayoutView="85" workbookViewId="0">
      <selection activeCell="G48" sqref="G48"/>
    </sheetView>
  </sheetViews>
  <sheetFormatPr defaultRowHeight="16.5" x14ac:dyDescent="0.2"/>
  <cols>
    <col min="1" max="1" width="6.5703125" style="6" bestFit="1" customWidth="1"/>
    <col min="2" max="2" width="39.5703125" style="1" customWidth="1"/>
    <col min="3" max="3" width="32.7109375" style="1" customWidth="1"/>
    <col min="4" max="4" width="22.5703125" style="1" customWidth="1"/>
    <col min="5" max="5" width="19" style="1" bestFit="1" customWidth="1"/>
    <col min="6" max="9" width="17.5703125" style="1" bestFit="1" customWidth="1"/>
    <col min="10" max="10" width="9.140625" style="1"/>
    <col min="11" max="11" width="19.7109375" style="1" bestFit="1" customWidth="1"/>
    <col min="12" max="12" width="18.28515625" style="1" customWidth="1"/>
    <col min="13" max="13" width="18.85546875" style="1" customWidth="1"/>
    <col min="14" max="16" width="15.7109375" style="1" bestFit="1" customWidth="1"/>
    <col min="17" max="16384" width="9.140625" style="1"/>
  </cols>
  <sheetData>
    <row r="1" spans="1:15" x14ac:dyDescent="0.2">
      <c r="B1" s="6"/>
      <c r="C1" s="6"/>
      <c r="D1" s="6"/>
      <c r="E1" s="6"/>
      <c r="F1" s="6"/>
      <c r="G1" s="6"/>
      <c r="H1" s="18" t="s">
        <v>11</v>
      </c>
      <c r="I1" s="18"/>
    </row>
    <row r="2" spans="1:15" x14ac:dyDescent="0.2">
      <c r="B2" s="6"/>
      <c r="C2" s="6"/>
      <c r="D2" s="6"/>
      <c r="E2" s="6"/>
      <c r="F2" s="6"/>
      <c r="G2" s="6"/>
      <c r="H2" s="6"/>
      <c r="I2" s="6"/>
    </row>
    <row r="3" spans="1:15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15" x14ac:dyDescent="0.2">
      <c r="B4" s="6"/>
      <c r="C4" s="6"/>
      <c r="D4" s="6"/>
      <c r="E4" s="6"/>
      <c r="F4" s="6"/>
      <c r="G4" s="6"/>
      <c r="H4" s="6"/>
      <c r="I4" s="6"/>
    </row>
    <row r="5" spans="1:15" ht="34.5" customHeight="1" x14ac:dyDescent="0.2">
      <c r="A5" s="19" t="s">
        <v>4</v>
      </c>
      <c r="B5" s="19" t="s">
        <v>5</v>
      </c>
      <c r="C5" s="19" t="s">
        <v>25</v>
      </c>
      <c r="D5" s="19" t="s">
        <v>6</v>
      </c>
      <c r="E5" s="19" t="s">
        <v>7</v>
      </c>
      <c r="F5" s="19"/>
      <c r="G5" s="19"/>
      <c r="H5" s="19"/>
      <c r="I5" s="19"/>
    </row>
    <row r="6" spans="1:15" x14ac:dyDescent="0.2">
      <c r="A6" s="19"/>
      <c r="B6" s="19"/>
      <c r="C6" s="19"/>
      <c r="D6" s="19"/>
      <c r="E6" s="5" t="s">
        <v>8</v>
      </c>
      <c r="F6" s="17" t="s">
        <v>9</v>
      </c>
      <c r="G6" s="5" t="s">
        <v>2</v>
      </c>
      <c r="H6" s="5" t="s">
        <v>3</v>
      </c>
      <c r="I6" s="5" t="s">
        <v>10</v>
      </c>
    </row>
    <row r="7" spans="1:15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17">
        <v>6</v>
      </c>
      <c r="G7" s="5">
        <v>7</v>
      </c>
      <c r="H7" s="5">
        <v>8</v>
      </c>
      <c r="I7" s="5">
        <v>9</v>
      </c>
    </row>
    <row r="8" spans="1:15" ht="16.5" customHeight="1" x14ac:dyDescent="0.2">
      <c r="A8" s="23">
        <v>1</v>
      </c>
      <c r="B8" s="20" t="s">
        <v>26</v>
      </c>
      <c r="C8" s="19" t="s">
        <v>19</v>
      </c>
      <c r="D8" s="3" t="s">
        <v>0</v>
      </c>
      <c r="E8" s="11">
        <f>SUM(F8:I8)</f>
        <v>7513.8321400000004</v>
      </c>
      <c r="F8" s="11">
        <f>SUM(F9:F13)</f>
        <v>1373.2601400000001</v>
      </c>
      <c r="G8" s="11">
        <f t="shared" ref="G8:I8" si="0">SUM(G9:G13)</f>
        <v>1459.5719999999999</v>
      </c>
      <c r="H8" s="11">
        <f t="shared" si="0"/>
        <v>1548</v>
      </c>
      <c r="I8" s="11">
        <f t="shared" si="0"/>
        <v>3133</v>
      </c>
      <c r="K8" s="8"/>
      <c r="L8" s="8"/>
    </row>
    <row r="9" spans="1:15" ht="33" x14ac:dyDescent="0.2">
      <c r="A9" s="24"/>
      <c r="B9" s="21"/>
      <c r="C9" s="19"/>
      <c r="D9" s="16" t="s">
        <v>27</v>
      </c>
      <c r="E9" s="7">
        <f t="shared" ref="E9" si="1">SUM(F9:I9)</f>
        <v>0</v>
      </c>
      <c r="F9" s="7">
        <v>0</v>
      </c>
      <c r="G9" s="7">
        <v>0</v>
      </c>
      <c r="H9" s="7">
        <v>0</v>
      </c>
      <c r="I9" s="7">
        <v>0</v>
      </c>
      <c r="K9" s="8"/>
      <c r="L9" s="8"/>
    </row>
    <row r="10" spans="1:15" ht="49.5" x14ac:dyDescent="0.2">
      <c r="A10" s="24"/>
      <c r="B10" s="21"/>
      <c r="C10" s="19"/>
      <c r="D10" s="4" t="s">
        <v>12</v>
      </c>
      <c r="E10" s="7">
        <f t="shared" ref="E10:E31" si="2">SUM(F10:I10)</f>
        <v>0</v>
      </c>
      <c r="F10" s="7">
        <v>0</v>
      </c>
      <c r="G10" s="7">
        <v>0</v>
      </c>
      <c r="H10" s="7">
        <v>0</v>
      </c>
      <c r="I10" s="7">
        <v>0</v>
      </c>
      <c r="K10" s="8"/>
      <c r="L10" s="8"/>
    </row>
    <row r="11" spans="1:15" x14ac:dyDescent="0.2">
      <c r="A11" s="24"/>
      <c r="B11" s="21"/>
      <c r="C11" s="19"/>
      <c r="D11" s="4" t="s">
        <v>13</v>
      </c>
      <c r="E11" s="7">
        <f t="shared" si="2"/>
        <v>245.64054999999999</v>
      </c>
      <c r="F11" s="7">
        <v>245.64054999999999</v>
      </c>
      <c r="G11" s="7">
        <v>0</v>
      </c>
      <c r="H11" s="7">
        <v>0</v>
      </c>
      <c r="I11" s="7">
        <v>0</v>
      </c>
      <c r="K11" s="9"/>
    </row>
    <row r="12" spans="1:15" ht="49.5" x14ac:dyDescent="0.2">
      <c r="A12" s="24"/>
      <c r="B12" s="21"/>
      <c r="C12" s="19"/>
      <c r="D12" s="4" t="s">
        <v>24</v>
      </c>
      <c r="E12" s="7">
        <f t="shared" si="2"/>
        <v>7106.1915900000004</v>
      </c>
      <c r="F12" s="7">
        <f>97+213+473+40+15+39+86+77+4+44+40+2+60+126+55.9304+354.3-200-366.01081-32.6</f>
        <v>1127.61959</v>
      </c>
      <c r="G12" s="7">
        <f>107+234+522+17+26+43+150+114.5+4+35+44+2+102+24-73.9-21.78088-31.24712</f>
        <v>1297.5719999999999</v>
      </c>
      <c r="H12" s="7">
        <f>1548</f>
        <v>1548</v>
      </c>
      <c r="I12" s="7">
        <f>1703+1430</f>
        <v>3133</v>
      </c>
      <c r="J12" s="9"/>
      <c r="K12" s="9"/>
      <c r="L12" s="9"/>
      <c r="M12" s="9"/>
      <c r="N12" s="14"/>
      <c r="O12" s="10"/>
    </row>
    <row r="13" spans="1:15" x14ac:dyDescent="0.2">
      <c r="A13" s="24"/>
      <c r="B13" s="21"/>
      <c r="C13" s="19"/>
      <c r="D13" s="4" t="s">
        <v>14</v>
      </c>
      <c r="E13" s="7">
        <f t="shared" si="2"/>
        <v>162</v>
      </c>
      <c r="F13" s="7">
        <v>0</v>
      </c>
      <c r="G13" s="7">
        <f>162</f>
        <v>162</v>
      </c>
      <c r="H13" s="7">
        <v>0</v>
      </c>
      <c r="I13" s="7">
        <v>0</v>
      </c>
      <c r="K13" s="9"/>
      <c r="L13" s="9"/>
      <c r="M13" s="9"/>
    </row>
    <row r="14" spans="1:15" ht="16.5" customHeight="1" x14ac:dyDescent="0.2">
      <c r="A14" s="24"/>
      <c r="B14" s="21"/>
      <c r="C14" s="19" t="s">
        <v>20</v>
      </c>
      <c r="D14" s="3" t="s">
        <v>0</v>
      </c>
      <c r="E14" s="11">
        <f t="shared" ref="E14:E19" si="3">SUM(F14:I14)</f>
        <v>8273.3279999999995</v>
      </c>
      <c r="F14" s="11">
        <f>SUM(F15:F19)</f>
        <v>2263.3999999999996</v>
      </c>
      <c r="G14" s="11">
        <f t="shared" ref="G14:I14" si="4">SUM(G15:G19)</f>
        <v>2423.9279999999999</v>
      </c>
      <c r="H14" s="11">
        <f t="shared" si="4"/>
        <v>1716</v>
      </c>
      <c r="I14" s="11">
        <f t="shared" si="4"/>
        <v>1870</v>
      </c>
      <c r="K14" s="8"/>
      <c r="L14" s="8"/>
    </row>
    <row r="15" spans="1:15" ht="33" x14ac:dyDescent="0.2">
      <c r="A15" s="24"/>
      <c r="B15" s="21"/>
      <c r="C15" s="19"/>
      <c r="D15" s="16" t="s">
        <v>27</v>
      </c>
      <c r="E15" s="7">
        <f t="shared" ref="E15" si="5">SUM(F15:I15)</f>
        <v>0</v>
      </c>
      <c r="F15" s="7">
        <v>0</v>
      </c>
      <c r="G15" s="7">
        <v>0</v>
      </c>
      <c r="H15" s="7">
        <v>0</v>
      </c>
      <c r="I15" s="7">
        <v>0</v>
      </c>
      <c r="K15" s="8"/>
      <c r="L15" s="8"/>
    </row>
    <row r="16" spans="1:15" ht="49.5" x14ac:dyDescent="0.2">
      <c r="A16" s="24"/>
      <c r="B16" s="21"/>
      <c r="C16" s="19"/>
      <c r="D16" s="4" t="s">
        <v>12</v>
      </c>
      <c r="E16" s="7">
        <f t="shared" si="3"/>
        <v>0</v>
      </c>
      <c r="F16" s="7">
        <v>0</v>
      </c>
      <c r="G16" s="7">
        <v>0</v>
      </c>
      <c r="H16" s="7">
        <v>0</v>
      </c>
      <c r="I16" s="7">
        <v>0</v>
      </c>
      <c r="K16" s="8"/>
      <c r="L16" s="8"/>
    </row>
    <row r="17" spans="1:20" x14ac:dyDescent="0.2">
      <c r="A17" s="24"/>
      <c r="B17" s="21"/>
      <c r="C17" s="19"/>
      <c r="D17" s="4" t="s">
        <v>13</v>
      </c>
      <c r="E17" s="7">
        <f t="shared" si="3"/>
        <v>0</v>
      </c>
      <c r="F17" s="7">
        <v>0</v>
      </c>
      <c r="G17" s="7">
        <v>0</v>
      </c>
      <c r="H17" s="7">
        <v>0</v>
      </c>
      <c r="I17" s="7">
        <v>0</v>
      </c>
      <c r="K17" s="9"/>
      <c r="L17" s="9"/>
      <c r="M17" s="9"/>
      <c r="N17" s="9"/>
      <c r="O17" s="9"/>
      <c r="P17" s="9"/>
    </row>
    <row r="18" spans="1:20" ht="49.5" x14ac:dyDescent="0.2">
      <c r="A18" s="24"/>
      <c r="B18" s="21"/>
      <c r="C18" s="19"/>
      <c r="D18" s="15" t="s">
        <v>24</v>
      </c>
      <c r="E18" s="7">
        <f t="shared" si="3"/>
        <v>8097.3279999999995</v>
      </c>
      <c r="F18" s="7">
        <f>199+10+127+5+39+50+40+700+650+16+60+188.7+195+100+500-300-400-19-1.1-6-3-7.695+120.495</f>
        <v>2263.3999999999996</v>
      </c>
      <c r="G18" s="7">
        <f>201+11+155+6+55+44+770+250+130+799-173.072</f>
        <v>2247.9279999999999</v>
      </c>
      <c r="H18" s="7">
        <f>328+847+100+76+72+52+241</f>
        <v>1716</v>
      </c>
      <c r="I18" s="7">
        <f>361+932+100+76+79+57+265</f>
        <v>1870</v>
      </c>
      <c r="J18" s="9"/>
      <c r="K18" s="9"/>
      <c r="L18" s="9"/>
      <c r="M18" s="9"/>
      <c r="N18" s="9"/>
      <c r="O18" s="9"/>
      <c r="P18" s="9"/>
    </row>
    <row r="19" spans="1:20" x14ac:dyDescent="0.2">
      <c r="A19" s="25"/>
      <c r="B19" s="22"/>
      <c r="C19" s="19"/>
      <c r="D19" s="4" t="s">
        <v>14</v>
      </c>
      <c r="E19" s="7">
        <f t="shared" si="3"/>
        <v>176</v>
      </c>
      <c r="F19" s="7">
        <v>0</v>
      </c>
      <c r="G19" s="7">
        <v>176</v>
      </c>
      <c r="H19" s="7">
        <v>0</v>
      </c>
      <c r="I19" s="7">
        <v>0</v>
      </c>
      <c r="K19" s="9"/>
      <c r="L19" s="9"/>
      <c r="M19" s="9"/>
      <c r="N19" s="9"/>
      <c r="O19" s="9"/>
      <c r="P19" s="9"/>
    </row>
    <row r="20" spans="1:20" ht="16.5" customHeight="1" x14ac:dyDescent="0.2">
      <c r="A20" s="38">
        <v>2</v>
      </c>
      <c r="B20" s="39" t="s">
        <v>23</v>
      </c>
      <c r="C20" s="19" t="s">
        <v>19</v>
      </c>
      <c r="D20" s="3" t="s">
        <v>0</v>
      </c>
      <c r="E20" s="11">
        <f t="shared" ref="E20:E25" si="6">SUM(F20:I20)</f>
        <v>1074.4190000000001</v>
      </c>
      <c r="F20" s="11">
        <f>SUM(F21:F25)</f>
        <v>1074.4190000000001</v>
      </c>
      <c r="G20" s="11">
        <f>SUM(G21:G25)</f>
        <v>0</v>
      </c>
      <c r="H20" s="11">
        <f t="shared" ref="H20:I20" si="7">SUM(H21:H25)</f>
        <v>0</v>
      </c>
      <c r="I20" s="11">
        <f t="shared" si="7"/>
        <v>0</v>
      </c>
      <c r="J20" s="2"/>
      <c r="L20" s="8"/>
      <c r="M20" s="8"/>
      <c r="N20" s="8"/>
      <c r="O20" s="8"/>
      <c r="P20" s="8"/>
    </row>
    <row r="21" spans="1:20" ht="33" x14ac:dyDescent="0.2">
      <c r="A21" s="38"/>
      <c r="B21" s="39"/>
      <c r="C21" s="19"/>
      <c r="D21" s="16" t="s">
        <v>27</v>
      </c>
      <c r="E21" s="7">
        <f t="shared" ref="E21" si="8">SUM(F21:I21)</f>
        <v>0</v>
      </c>
      <c r="F21" s="7">
        <v>0</v>
      </c>
      <c r="G21" s="7">
        <v>0</v>
      </c>
      <c r="H21" s="7">
        <v>0</v>
      </c>
      <c r="I21" s="7">
        <v>0</v>
      </c>
      <c r="J21" s="2"/>
      <c r="L21" s="8"/>
      <c r="M21" s="8"/>
      <c r="N21" s="8"/>
      <c r="O21" s="8"/>
      <c r="P21" s="8"/>
    </row>
    <row r="22" spans="1:20" ht="49.5" x14ac:dyDescent="0.2">
      <c r="A22" s="19"/>
      <c r="B22" s="39"/>
      <c r="C22" s="19"/>
      <c r="D22" s="4" t="s">
        <v>12</v>
      </c>
      <c r="E22" s="7">
        <f t="shared" si="6"/>
        <v>0</v>
      </c>
      <c r="F22" s="7">
        <v>0</v>
      </c>
      <c r="G22" s="7">
        <v>0</v>
      </c>
      <c r="H22" s="7">
        <v>0</v>
      </c>
      <c r="I22" s="7">
        <v>0</v>
      </c>
      <c r="J22" s="2"/>
      <c r="L22" s="8"/>
      <c r="M22" s="8"/>
      <c r="N22" s="8"/>
      <c r="O22" s="8"/>
      <c r="P22" s="8"/>
      <c r="Q22" s="10"/>
      <c r="R22" s="10"/>
      <c r="S22" s="10"/>
      <c r="T22" s="10"/>
    </row>
    <row r="23" spans="1:20" x14ac:dyDescent="0.2">
      <c r="A23" s="19"/>
      <c r="B23" s="39"/>
      <c r="C23" s="19"/>
      <c r="D23" s="4" t="s">
        <v>13</v>
      </c>
      <c r="E23" s="7">
        <f t="shared" si="6"/>
        <v>1074.4190000000001</v>
      </c>
      <c r="F23" s="7">
        <v>1074.4190000000001</v>
      </c>
      <c r="G23" s="7">
        <v>0</v>
      </c>
      <c r="H23" s="7">
        <v>0</v>
      </c>
      <c r="I23" s="7">
        <v>0</v>
      </c>
      <c r="J23" s="2"/>
      <c r="L23" s="8"/>
      <c r="M23" s="8"/>
      <c r="N23" s="8"/>
      <c r="O23" s="8"/>
      <c r="P23" s="8"/>
    </row>
    <row r="24" spans="1:20" ht="49.5" x14ac:dyDescent="0.2">
      <c r="A24" s="19"/>
      <c r="B24" s="39"/>
      <c r="C24" s="19"/>
      <c r="D24" s="15" t="s">
        <v>24</v>
      </c>
      <c r="E24" s="7">
        <f t="shared" si="6"/>
        <v>0</v>
      </c>
      <c r="F24" s="7">
        <v>0</v>
      </c>
      <c r="G24" s="7">
        <v>0</v>
      </c>
      <c r="H24" s="7">
        <v>0</v>
      </c>
      <c r="I24" s="7">
        <v>0</v>
      </c>
      <c r="J24" s="2"/>
      <c r="L24" s="8"/>
      <c r="M24" s="8"/>
      <c r="N24" s="8"/>
      <c r="O24" s="8"/>
      <c r="P24" s="8"/>
      <c r="Q24" s="10"/>
      <c r="R24" s="10"/>
      <c r="S24" s="10"/>
      <c r="T24" s="10"/>
    </row>
    <row r="25" spans="1:20" x14ac:dyDescent="0.2">
      <c r="A25" s="19"/>
      <c r="B25" s="39"/>
      <c r="C25" s="19"/>
      <c r="D25" s="4" t="s">
        <v>14</v>
      </c>
      <c r="E25" s="7">
        <f t="shared" si="6"/>
        <v>0</v>
      </c>
      <c r="F25" s="7">
        <v>0</v>
      </c>
      <c r="G25" s="7">
        <v>0</v>
      </c>
      <c r="H25" s="7">
        <v>0</v>
      </c>
      <c r="I25" s="7">
        <v>0</v>
      </c>
      <c r="L25" s="8"/>
      <c r="M25" s="8"/>
      <c r="N25" s="8"/>
      <c r="O25" s="8"/>
      <c r="P25" s="8"/>
    </row>
    <row r="26" spans="1:20" ht="16.5" customHeight="1" x14ac:dyDescent="0.2">
      <c r="A26" s="40" t="s">
        <v>15</v>
      </c>
      <c r="B26" s="41"/>
      <c r="C26" s="42"/>
      <c r="D26" s="3" t="s">
        <v>0</v>
      </c>
      <c r="E26" s="11">
        <f>I26+H26+G26+F26</f>
        <v>16861.579140000002</v>
      </c>
      <c r="F26" s="11">
        <f>SUM(F28:F31)</f>
        <v>4711.0791399999998</v>
      </c>
      <c r="G26" s="11">
        <f>SUM(G28:G31)</f>
        <v>3883.5</v>
      </c>
      <c r="H26" s="11">
        <f>SUM(H28:H31)</f>
        <v>3264</v>
      </c>
      <c r="I26" s="11">
        <f>SUM(I28:I31)</f>
        <v>5003</v>
      </c>
    </row>
    <row r="27" spans="1:20" ht="33" x14ac:dyDescent="0.2">
      <c r="A27" s="43"/>
      <c r="B27" s="44"/>
      <c r="C27" s="45"/>
      <c r="D27" s="3" t="s">
        <v>27</v>
      </c>
      <c r="E27" s="11">
        <f t="shared" si="2"/>
        <v>0</v>
      </c>
      <c r="F27" s="11">
        <f>F21+F15+F9</f>
        <v>0</v>
      </c>
      <c r="G27" s="11">
        <f t="shared" ref="G27:I27" si="9">G21+G15+G9</f>
        <v>0</v>
      </c>
      <c r="H27" s="11">
        <f t="shared" si="9"/>
        <v>0</v>
      </c>
      <c r="I27" s="11">
        <f t="shared" si="9"/>
        <v>0</v>
      </c>
    </row>
    <row r="28" spans="1:20" ht="49.5" x14ac:dyDescent="0.2">
      <c r="A28" s="43"/>
      <c r="B28" s="44"/>
      <c r="C28" s="45"/>
      <c r="D28" s="3" t="s">
        <v>12</v>
      </c>
      <c r="E28" s="11">
        <f t="shared" si="2"/>
        <v>0</v>
      </c>
      <c r="F28" s="11">
        <f>F22+F16+F10</f>
        <v>0</v>
      </c>
      <c r="G28" s="11">
        <f t="shared" ref="G28:I31" si="10">G22+G16+G10</f>
        <v>0</v>
      </c>
      <c r="H28" s="11">
        <f t="shared" si="10"/>
        <v>0</v>
      </c>
      <c r="I28" s="11">
        <f t="shared" si="10"/>
        <v>0</v>
      </c>
    </row>
    <row r="29" spans="1:20" x14ac:dyDescent="0.2">
      <c r="A29" s="43"/>
      <c r="B29" s="44"/>
      <c r="C29" s="45"/>
      <c r="D29" s="3" t="s">
        <v>13</v>
      </c>
      <c r="E29" s="11">
        <f t="shared" si="2"/>
        <v>1320.0595500000002</v>
      </c>
      <c r="F29" s="11">
        <f>F23+F17+F11</f>
        <v>1320.0595500000002</v>
      </c>
      <c r="G29" s="11">
        <f t="shared" si="10"/>
        <v>0</v>
      </c>
      <c r="H29" s="11">
        <f t="shared" si="10"/>
        <v>0</v>
      </c>
      <c r="I29" s="11">
        <f t="shared" si="10"/>
        <v>0</v>
      </c>
    </row>
    <row r="30" spans="1:20" ht="49.5" x14ac:dyDescent="0.2">
      <c r="A30" s="43"/>
      <c r="B30" s="44"/>
      <c r="C30" s="45"/>
      <c r="D30" s="3" t="s">
        <v>24</v>
      </c>
      <c r="E30" s="11">
        <f t="shared" si="2"/>
        <v>15203.51959</v>
      </c>
      <c r="F30" s="11">
        <f>F24+F18+F12</f>
        <v>3391.0195899999999</v>
      </c>
      <c r="G30" s="11">
        <f t="shared" si="10"/>
        <v>3545.5</v>
      </c>
      <c r="H30" s="11">
        <f t="shared" si="10"/>
        <v>3264</v>
      </c>
      <c r="I30" s="11">
        <f t="shared" si="10"/>
        <v>5003</v>
      </c>
    </row>
    <row r="31" spans="1:20" x14ac:dyDescent="0.2">
      <c r="A31" s="46"/>
      <c r="B31" s="47"/>
      <c r="C31" s="48"/>
      <c r="D31" s="3" t="s">
        <v>14</v>
      </c>
      <c r="E31" s="11">
        <f t="shared" si="2"/>
        <v>338</v>
      </c>
      <c r="F31" s="11">
        <f>F25+F19+F13</f>
        <v>0</v>
      </c>
      <c r="G31" s="11">
        <f t="shared" si="10"/>
        <v>338</v>
      </c>
      <c r="H31" s="11">
        <f t="shared" si="10"/>
        <v>0</v>
      </c>
      <c r="I31" s="11">
        <f t="shared" si="10"/>
        <v>0</v>
      </c>
    </row>
    <row r="32" spans="1:20" ht="16.5" customHeight="1" x14ac:dyDescent="0.2">
      <c r="A32" s="49" t="s">
        <v>16</v>
      </c>
      <c r="B32" s="50"/>
      <c r="C32" s="51"/>
      <c r="D32" s="12"/>
      <c r="E32" s="7"/>
      <c r="F32" s="7"/>
      <c r="G32" s="7"/>
      <c r="H32" s="7"/>
      <c r="I32" s="7"/>
    </row>
    <row r="33" spans="1:9" ht="16.5" customHeight="1" x14ac:dyDescent="0.2">
      <c r="A33" s="26" t="s">
        <v>17</v>
      </c>
      <c r="B33" s="27"/>
      <c r="C33" s="28"/>
      <c r="D33" s="3" t="s">
        <v>0</v>
      </c>
      <c r="E33" s="11">
        <f t="shared" ref="E33:E38" si="11">SUM(F33:I33)</f>
        <v>0</v>
      </c>
      <c r="F33" s="11">
        <f>SUM(F34:F38)</f>
        <v>0</v>
      </c>
      <c r="G33" s="11">
        <f t="shared" ref="G33:I33" si="12">SUM(G34:G38)</f>
        <v>0</v>
      </c>
      <c r="H33" s="11">
        <f t="shared" si="12"/>
        <v>0</v>
      </c>
      <c r="I33" s="11">
        <f t="shared" si="12"/>
        <v>0</v>
      </c>
    </row>
    <row r="34" spans="1:9" ht="33" x14ac:dyDescent="0.2">
      <c r="A34" s="29"/>
      <c r="B34" s="30"/>
      <c r="C34" s="31"/>
      <c r="D34" s="16" t="s">
        <v>27</v>
      </c>
      <c r="E34" s="7">
        <f t="shared" ref="E34" si="13">SUM(F34:I34)</f>
        <v>0</v>
      </c>
      <c r="F34" s="7">
        <v>0</v>
      </c>
      <c r="G34" s="7">
        <v>0</v>
      </c>
      <c r="H34" s="7">
        <v>0</v>
      </c>
      <c r="I34" s="7">
        <v>0</v>
      </c>
    </row>
    <row r="35" spans="1:9" ht="49.5" x14ac:dyDescent="0.2">
      <c r="A35" s="29"/>
      <c r="B35" s="30"/>
      <c r="C35" s="31"/>
      <c r="D35" s="4" t="s">
        <v>12</v>
      </c>
      <c r="E35" s="7">
        <f t="shared" si="11"/>
        <v>0</v>
      </c>
      <c r="F35" s="7">
        <v>0</v>
      </c>
      <c r="G35" s="7">
        <v>0</v>
      </c>
      <c r="H35" s="7">
        <v>0</v>
      </c>
      <c r="I35" s="7">
        <v>0</v>
      </c>
    </row>
    <row r="36" spans="1:9" x14ac:dyDescent="0.2">
      <c r="A36" s="29"/>
      <c r="B36" s="30"/>
      <c r="C36" s="31"/>
      <c r="D36" s="4" t="s">
        <v>13</v>
      </c>
      <c r="E36" s="7">
        <f t="shared" si="11"/>
        <v>0</v>
      </c>
      <c r="F36" s="7">
        <v>0</v>
      </c>
      <c r="G36" s="7">
        <v>0</v>
      </c>
      <c r="H36" s="7">
        <v>0</v>
      </c>
      <c r="I36" s="7">
        <v>0</v>
      </c>
    </row>
    <row r="37" spans="1:9" ht="49.5" x14ac:dyDescent="0.2">
      <c r="A37" s="29"/>
      <c r="B37" s="30"/>
      <c r="C37" s="31"/>
      <c r="D37" s="15" t="s">
        <v>24</v>
      </c>
      <c r="E37" s="7">
        <f t="shared" si="11"/>
        <v>0</v>
      </c>
      <c r="F37" s="7">
        <v>0</v>
      </c>
      <c r="G37" s="7">
        <v>0</v>
      </c>
      <c r="H37" s="7">
        <v>0</v>
      </c>
      <c r="I37" s="7">
        <v>0</v>
      </c>
    </row>
    <row r="38" spans="1:9" x14ac:dyDescent="0.2">
      <c r="A38" s="32"/>
      <c r="B38" s="33"/>
      <c r="C38" s="34"/>
      <c r="D38" s="4" t="s">
        <v>14</v>
      </c>
      <c r="E38" s="7">
        <f t="shared" si="11"/>
        <v>0</v>
      </c>
      <c r="F38" s="7">
        <v>0</v>
      </c>
      <c r="G38" s="7">
        <v>0</v>
      </c>
      <c r="H38" s="7">
        <v>0</v>
      </c>
      <c r="I38" s="7">
        <v>0</v>
      </c>
    </row>
    <row r="39" spans="1:9" ht="16.5" customHeight="1" x14ac:dyDescent="0.2">
      <c r="A39" s="26" t="s">
        <v>18</v>
      </c>
      <c r="B39" s="27"/>
      <c r="C39" s="28"/>
      <c r="D39" s="3" t="s">
        <v>0</v>
      </c>
      <c r="E39" s="11">
        <f t="shared" ref="E39" si="14">SUM(F39:I39)</f>
        <v>16861.579140000002</v>
      </c>
      <c r="F39" s="11">
        <f>SUM(F40:F44)</f>
        <v>4711.0791399999998</v>
      </c>
      <c r="G39" s="11">
        <f t="shared" ref="G39:H39" si="15">SUM(G40:G44)</f>
        <v>3883.5</v>
      </c>
      <c r="H39" s="11">
        <f t="shared" si="15"/>
        <v>3264</v>
      </c>
      <c r="I39" s="11">
        <f>SUM(I40:I44)</f>
        <v>5003</v>
      </c>
    </row>
    <row r="40" spans="1:9" ht="33" x14ac:dyDescent="0.2">
      <c r="A40" s="29"/>
      <c r="B40" s="30"/>
      <c r="C40" s="31"/>
      <c r="D40" s="16" t="s">
        <v>27</v>
      </c>
      <c r="E40" s="7">
        <f t="shared" ref="E40:E44" si="16">SUM(F40:I40)</f>
        <v>0</v>
      </c>
      <c r="F40" s="7">
        <f>F27</f>
        <v>0</v>
      </c>
      <c r="G40" s="7">
        <f t="shared" ref="G40:I41" si="17">G27</f>
        <v>0</v>
      </c>
      <c r="H40" s="7">
        <f t="shared" si="17"/>
        <v>0</v>
      </c>
      <c r="I40" s="7">
        <f t="shared" si="17"/>
        <v>0</v>
      </c>
    </row>
    <row r="41" spans="1:9" ht="49.5" x14ac:dyDescent="0.2">
      <c r="A41" s="29"/>
      <c r="B41" s="30"/>
      <c r="C41" s="31"/>
      <c r="D41" s="4" t="s">
        <v>12</v>
      </c>
      <c r="E41" s="7">
        <f t="shared" si="16"/>
        <v>0</v>
      </c>
      <c r="F41" s="7">
        <f>F28</f>
        <v>0</v>
      </c>
      <c r="G41" s="7">
        <f t="shared" si="17"/>
        <v>0</v>
      </c>
      <c r="H41" s="7">
        <f t="shared" si="17"/>
        <v>0</v>
      </c>
      <c r="I41" s="7">
        <f t="shared" si="17"/>
        <v>0</v>
      </c>
    </row>
    <row r="42" spans="1:9" x14ac:dyDescent="0.2">
      <c r="A42" s="29"/>
      <c r="B42" s="30"/>
      <c r="C42" s="31"/>
      <c r="D42" s="4" t="s">
        <v>13</v>
      </c>
      <c r="E42" s="7">
        <f t="shared" si="16"/>
        <v>1320.0595500000002</v>
      </c>
      <c r="F42" s="7">
        <f t="shared" ref="F42:I42" si="18">F29</f>
        <v>1320.0595500000002</v>
      </c>
      <c r="G42" s="7">
        <f t="shared" si="18"/>
        <v>0</v>
      </c>
      <c r="H42" s="7">
        <f t="shared" si="18"/>
        <v>0</v>
      </c>
      <c r="I42" s="7">
        <f t="shared" si="18"/>
        <v>0</v>
      </c>
    </row>
    <row r="43" spans="1:9" ht="49.5" x14ac:dyDescent="0.2">
      <c r="A43" s="29"/>
      <c r="B43" s="30"/>
      <c r="C43" s="31"/>
      <c r="D43" s="15" t="s">
        <v>24</v>
      </c>
      <c r="E43" s="7">
        <f t="shared" si="16"/>
        <v>15203.51959</v>
      </c>
      <c r="F43" s="7">
        <f t="shared" ref="F43:I43" si="19">F30</f>
        <v>3391.0195899999999</v>
      </c>
      <c r="G43" s="7">
        <f t="shared" si="19"/>
        <v>3545.5</v>
      </c>
      <c r="H43" s="7">
        <f t="shared" si="19"/>
        <v>3264</v>
      </c>
      <c r="I43" s="7">
        <f t="shared" si="19"/>
        <v>5003</v>
      </c>
    </row>
    <row r="44" spans="1:9" x14ac:dyDescent="0.2">
      <c r="A44" s="32"/>
      <c r="B44" s="33"/>
      <c r="C44" s="34"/>
      <c r="D44" s="4" t="s">
        <v>14</v>
      </c>
      <c r="E44" s="7">
        <f t="shared" si="16"/>
        <v>338</v>
      </c>
      <c r="F44" s="7">
        <f t="shared" ref="F44:I44" si="20">F31</f>
        <v>0</v>
      </c>
      <c r="G44" s="7">
        <f t="shared" si="20"/>
        <v>338</v>
      </c>
      <c r="H44" s="7">
        <f t="shared" si="20"/>
        <v>0</v>
      </c>
      <c r="I44" s="7">
        <f t="shared" si="20"/>
        <v>0</v>
      </c>
    </row>
    <row r="45" spans="1:9" ht="16.5" customHeight="1" x14ac:dyDescent="0.2">
      <c r="A45" s="35" t="s">
        <v>16</v>
      </c>
      <c r="B45" s="36"/>
      <c r="C45" s="37"/>
      <c r="D45" s="12"/>
      <c r="E45" s="7"/>
      <c r="F45" s="7"/>
      <c r="G45" s="7"/>
      <c r="H45" s="7"/>
      <c r="I45" s="7"/>
    </row>
    <row r="46" spans="1:9" ht="16.5" customHeight="1" x14ac:dyDescent="0.2">
      <c r="A46" s="26" t="s">
        <v>22</v>
      </c>
      <c r="B46" s="27"/>
      <c r="C46" s="28"/>
      <c r="D46" s="3" t="s">
        <v>0</v>
      </c>
      <c r="E46" s="11">
        <f t="shared" ref="E46" si="21">SUM(F46:I46)</f>
        <v>8588.2511400000003</v>
      </c>
      <c r="F46" s="11">
        <f>SUM(F47:F51)</f>
        <v>2447.6791400000002</v>
      </c>
      <c r="G46" s="11">
        <f t="shared" ref="G46:I46" si="22">SUM(G47:G51)</f>
        <v>1459.5719999999999</v>
      </c>
      <c r="H46" s="11">
        <f t="shared" si="22"/>
        <v>1548</v>
      </c>
      <c r="I46" s="11">
        <f t="shared" si="22"/>
        <v>3133</v>
      </c>
    </row>
    <row r="47" spans="1:9" ht="33" x14ac:dyDescent="0.2">
      <c r="A47" s="29"/>
      <c r="B47" s="30"/>
      <c r="C47" s="31"/>
      <c r="D47" s="16" t="s">
        <v>27</v>
      </c>
      <c r="E47" s="7">
        <f t="shared" ref="E47:E52" si="23">SUM(F47:I47)</f>
        <v>0</v>
      </c>
      <c r="F47" s="7">
        <f t="shared" ref="F47:I51" si="24">F9+F21</f>
        <v>0</v>
      </c>
      <c r="G47" s="7">
        <f t="shared" si="24"/>
        <v>0</v>
      </c>
      <c r="H47" s="7">
        <f t="shared" si="24"/>
        <v>0</v>
      </c>
      <c r="I47" s="7">
        <f t="shared" si="24"/>
        <v>0</v>
      </c>
    </row>
    <row r="48" spans="1:9" ht="49.5" x14ac:dyDescent="0.2">
      <c r="A48" s="29"/>
      <c r="B48" s="30"/>
      <c r="C48" s="31"/>
      <c r="D48" s="4" t="s">
        <v>12</v>
      </c>
      <c r="E48" s="7">
        <f t="shared" si="23"/>
        <v>0</v>
      </c>
      <c r="F48" s="7">
        <f t="shared" si="24"/>
        <v>0</v>
      </c>
      <c r="G48" s="7">
        <f t="shared" si="24"/>
        <v>0</v>
      </c>
      <c r="H48" s="7">
        <f t="shared" si="24"/>
        <v>0</v>
      </c>
      <c r="I48" s="7">
        <f t="shared" si="24"/>
        <v>0</v>
      </c>
    </row>
    <row r="49" spans="1:11" x14ac:dyDescent="0.2">
      <c r="A49" s="29"/>
      <c r="B49" s="30"/>
      <c r="C49" s="31"/>
      <c r="D49" s="4" t="s">
        <v>13</v>
      </c>
      <c r="E49" s="7">
        <f t="shared" si="23"/>
        <v>1320.0595500000002</v>
      </c>
      <c r="F49" s="7">
        <f t="shared" si="24"/>
        <v>1320.0595500000002</v>
      </c>
      <c r="G49" s="7">
        <f t="shared" si="24"/>
        <v>0</v>
      </c>
      <c r="H49" s="7">
        <f t="shared" si="24"/>
        <v>0</v>
      </c>
      <c r="I49" s="7">
        <f t="shared" si="24"/>
        <v>0</v>
      </c>
    </row>
    <row r="50" spans="1:11" ht="49.5" x14ac:dyDescent="0.2">
      <c r="A50" s="29"/>
      <c r="B50" s="30"/>
      <c r="C50" s="31"/>
      <c r="D50" s="15" t="s">
        <v>24</v>
      </c>
      <c r="E50" s="7">
        <f t="shared" si="23"/>
        <v>7106.1915900000004</v>
      </c>
      <c r="F50" s="7">
        <f t="shared" si="24"/>
        <v>1127.61959</v>
      </c>
      <c r="G50" s="7">
        <f t="shared" si="24"/>
        <v>1297.5719999999999</v>
      </c>
      <c r="H50" s="7">
        <f t="shared" si="24"/>
        <v>1548</v>
      </c>
      <c r="I50" s="7">
        <f t="shared" si="24"/>
        <v>3133</v>
      </c>
      <c r="K50" s="13"/>
    </row>
    <row r="51" spans="1:11" x14ac:dyDescent="0.2">
      <c r="A51" s="32"/>
      <c r="B51" s="33"/>
      <c r="C51" s="34"/>
      <c r="D51" s="4" t="s">
        <v>14</v>
      </c>
      <c r="E51" s="7">
        <f t="shared" si="23"/>
        <v>162</v>
      </c>
      <c r="F51" s="7">
        <f t="shared" si="24"/>
        <v>0</v>
      </c>
      <c r="G51" s="7">
        <f t="shared" si="24"/>
        <v>162</v>
      </c>
      <c r="H51" s="7">
        <f t="shared" si="24"/>
        <v>0</v>
      </c>
      <c r="I51" s="7">
        <f t="shared" si="24"/>
        <v>0</v>
      </c>
    </row>
    <row r="52" spans="1:11" ht="16.5" customHeight="1" x14ac:dyDescent="0.2">
      <c r="A52" s="26" t="s">
        <v>21</v>
      </c>
      <c r="B52" s="27"/>
      <c r="C52" s="28"/>
      <c r="D52" s="3" t="s">
        <v>0</v>
      </c>
      <c r="E52" s="11">
        <f t="shared" si="23"/>
        <v>8273.3279999999995</v>
      </c>
      <c r="F52" s="11">
        <f>SUM(F53:F57)</f>
        <v>2263.3999999999996</v>
      </c>
      <c r="G52" s="11">
        <f t="shared" ref="G52:I52" si="25">SUM(G53:G57)</f>
        <v>2423.9279999999999</v>
      </c>
      <c r="H52" s="11">
        <f t="shared" si="25"/>
        <v>1716</v>
      </c>
      <c r="I52" s="11">
        <f t="shared" si="25"/>
        <v>1870</v>
      </c>
    </row>
    <row r="53" spans="1:11" ht="33" x14ac:dyDescent="0.2">
      <c r="A53" s="29"/>
      <c r="B53" s="30"/>
      <c r="C53" s="31"/>
      <c r="D53" s="16" t="s">
        <v>27</v>
      </c>
      <c r="E53" s="7">
        <f t="shared" ref="E53:E57" si="26">SUM(F53:I53)</f>
        <v>0</v>
      </c>
      <c r="F53" s="7">
        <f>F27-F47</f>
        <v>0</v>
      </c>
      <c r="G53" s="7">
        <f t="shared" ref="G53:I54" si="27">G27-G47</f>
        <v>0</v>
      </c>
      <c r="H53" s="7">
        <f t="shared" si="27"/>
        <v>0</v>
      </c>
      <c r="I53" s="7">
        <f t="shared" si="27"/>
        <v>0</v>
      </c>
    </row>
    <row r="54" spans="1:11" ht="49.5" x14ac:dyDescent="0.2">
      <c r="A54" s="29"/>
      <c r="B54" s="30"/>
      <c r="C54" s="31"/>
      <c r="D54" s="4" t="s">
        <v>12</v>
      </c>
      <c r="E54" s="7">
        <f t="shared" si="26"/>
        <v>0</v>
      </c>
      <c r="F54" s="7">
        <f>F28-F48</f>
        <v>0</v>
      </c>
      <c r="G54" s="7">
        <f t="shared" si="27"/>
        <v>0</v>
      </c>
      <c r="H54" s="7">
        <f t="shared" si="27"/>
        <v>0</v>
      </c>
      <c r="I54" s="7">
        <f t="shared" si="27"/>
        <v>0</v>
      </c>
    </row>
    <row r="55" spans="1:11" x14ac:dyDescent="0.2">
      <c r="A55" s="29"/>
      <c r="B55" s="30"/>
      <c r="C55" s="31"/>
      <c r="D55" s="4" t="s">
        <v>13</v>
      </c>
      <c r="E55" s="7">
        <f t="shared" si="26"/>
        <v>0</v>
      </c>
      <c r="F55" s="7">
        <f t="shared" ref="F55:I55" si="28">F29-F49</f>
        <v>0</v>
      </c>
      <c r="G55" s="7">
        <f t="shared" si="28"/>
        <v>0</v>
      </c>
      <c r="H55" s="7">
        <f t="shared" si="28"/>
        <v>0</v>
      </c>
      <c r="I55" s="7">
        <f t="shared" si="28"/>
        <v>0</v>
      </c>
    </row>
    <row r="56" spans="1:11" ht="49.5" x14ac:dyDescent="0.2">
      <c r="A56" s="29"/>
      <c r="B56" s="30"/>
      <c r="C56" s="31"/>
      <c r="D56" s="15" t="s">
        <v>24</v>
      </c>
      <c r="E56" s="7">
        <f t="shared" si="26"/>
        <v>8097.3279999999995</v>
      </c>
      <c r="F56" s="7">
        <f t="shared" ref="F56:I56" si="29">F30-F50</f>
        <v>2263.3999999999996</v>
      </c>
      <c r="G56" s="7">
        <f t="shared" si="29"/>
        <v>2247.9279999999999</v>
      </c>
      <c r="H56" s="7">
        <f t="shared" si="29"/>
        <v>1716</v>
      </c>
      <c r="I56" s="7">
        <f t="shared" si="29"/>
        <v>1870</v>
      </c>
    </row>
    <row r="57" spans="1:11" x14ac:dyDescent="0.2">
      <c r="A57" s="32"/>
      <c r="B57" s="33"/>
      <c r="C57" s="34"/>
      <c r="D57" s="4" t="s">
        <v>14</v>
      </c>
      <c r="E57" s="7">
        <f t="shared" si="26"/>
        <v>176</v>
      </c>
      <c r="F57" s="7">
        <f t="shared" ref="F57:I57" si="30">F31-F51</f>
        <v>0</v>
      </c>
      <c r="G57" s="7">
        <f t="shared" si="30"/>
        <v>176</v>
      </c>
      <c r="H57" s="7">
        <f t="shared" si="30"/>
        <v>0</v>
      </c>
      <c r="I57" s="7">
        <f t="shared" si="30"/>
        <v>0</v>
      </c>
    </row>
    <row r="60" spans="1:11" x14ac:dyDescent="0.2">
      <c r="E60" s="8"/>
      <c r="F60" s="8"/>
      <c r="G60" s="8"/>
      <c r="H60" s="8"/>
      <c r="I60" s="8"/>
    </row>
    <row r="61" spans="1:11" x14ac:dyDescent="0.2">
      <c r="E61" s="8"/>
      <c r="F61" s="8"/>
      <c r="G61" s="8"/>
      <c r="H61" s="8"/>
      <c r="I61" s="8"/>
    </row>
    <row r="62" spans="1:11" x14ac:dyDescent="0.2">
      <c r="E62" s="14"/>
      <c r="F62" s="14"/>
      <c r="G62" s="14"/>
      <c r="H62" s="14"/>
      <c r="I62" s="14"/>
    </row>
  </sheetData>
  <mergeCells count="21"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  <mergeCell ref="H1:I1"/>
    <mergeCell ref="C8:C13"/>
    <mergeCell ref="E5:I5"/>
    <mergeCell ref="A5:A6"/>
    <mergeCell ref="B5:B6"/>
    <mergeCell ref="C5:C6"/>
    <mergeCell ref="D5:D6"/>
    <mergeCell ref="A3:I3"/>
    <mergeCell ref="B8:B19"/>
    <mergeCell ref="A8:A19"/>
    <mergeCell ref="C14:C19"/>
  </mergeCells>
  <pageMargins left="1.1811023622047245" right="0.39370078740157483" top="0.47244094488188981" bottom="0.47244094488188981" header="0.31496062992125984" footer="0.31496062992125984"/>
  <pageSetup paperSize="9" scale="61" fitToHeight="2" orientation="landscape" r:id="rId1"/>
  <rowBreaks count="1" manualBreakCount="1">
    <brk id="25" max="8" man="1"/>
  </rowBreaks>
  <ignoredErrors>
    <ignoredError sqref="F30 E14:E15 E21 E34 E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2018-09-12T10:44:29Z</cp:lastPrinted>
  <dcterms:created xsi:type="dcterms:W3CDTF">1996-10-08T23:32:33Z</dcterms:created>
  <dcterms:modified xsi:type="dcterms:W3CDTF">2018-09-12T10:46:35Z</dcterms:modified>
</cp:coreProperties>
</file>