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3 Профилактика правонарушений\МП\проект профилактика\"/>
    </mc:Choice>
  </mc:AlternateContent>
  <xr:revisionPtr revIDLastSave="0" documentId="13_ncr:1_{72C58041-D0ED-4C07-ABF2-5E09184F082A}" xr6:coauthVersionLast="43" xr6:coauthVersionMax="43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мероприятия'!$A$1:$Q$58</definedName>
  </definedNames>
  <calcPr calcId="181029"/>
</workbook>
</file>

<file path=xl/calcChain.xml><?xml version="1.0" encoding="utf-8"?>
<calcChain xmlns="http://schemas.openxmlformats.org/spreadsheetml/2006/main">
  <c r="G54" i="4" l="1"/>
  <c r="H54" i="4"/>
  <c r="H53" i="4" s="1"/>
  <c r="I54" i="4"/>
  <c r="J54" i="4"/>
  <c r="K54" i="4"/>
  <c r="L54" i="4"/>
  <c r="M54" i="4"/>
  <c r="N54" i="4"/>
  <c r="O54" i="4"/>
  <c r="P54" i="4"/>
  <c r="P53" i="4" s="1"/>
  <c r="Q54" i="4"/>
  <c r="G55" i="4"/>
  <c r="H55" i="4"/>
  <c r="I55" i="4"/>
  <c r="J55" i="4"/>
  <c r="K55" i="4"/>
  <c r="L55" i="4"/>
  <c r="M55" i="4"/>
  <c r="N55" i="4"/>
  <c r="O55" i="4"/>
  <c r="P55" i="4"/>
  <c r="Q55" i="4"/>
  <c r="G56" i="4"/>
  <c r="H56" i="4"/>
  <c r="I56" i="4"/>
  <c r="J56" i="4"/>
  <c r="K56" i="4"/>
  <c r="L56" i="4"/>
  <c r="M56" i="4"/>
  <c r="N56" i="4"/>
  <c r="O56" i="4"/>
  <c r="P56" i="4"/>
  <c r="Q56" i="4"/>
  <c r="G57" i="4"/>
  <c r="H57" i="4"/>
  <c r="I57" i="4"/>
  <c r="J57" i="4"/>
  <c r="K57" i="4"/>
  <c r="L57" i="4"/>
  <c r="M57" i="4"/>
  <c r="N57" i="4"/>
  <c r="O57" i="4"/>
  <c r="P57" i="4"/>
  <c r="Q57" i="4"/>
  <c r="G58" i="4"/>
  <c r="H58" i="4"/>
  <c r="I58" i="4"/>
  <c r="J58" i="4"/>
  <c r="K58" i="4"/>
  <c r="L58" i="4"/>
  <c r="M58" i="4"/>
  <c r="N58" i="4"/>
  <c r="O58" i="4"/>
  <c r="P58" i="4"/>
  <c r="Q58" i="4"/>
  <c r="F58" i="4"/>
  <c r="F57" i="4"/>
  <c r="F56" i="4"/>
  <c r="F55" i="4"/>
  <c r="F54" i="4"/>
  <c r="G48" i="4"/>
  <c r="H48" i="4"/>
  <c r="I48" i="4"/>
  <c r="J48" i="4"/>
  <c r="K48" i="4"/>
  <c r="L48" i="4"/>
  <c r="M48" i="4"/>
  <c r="N48" i="4"/>
  <c r="O48" i="4"/>
  <c r="P48" i="4"/>
  <c r="Q48" i="4"/>
  <c r="G49" i="4"/>
  <c r="H49" i="4"/>
  <c r="I49" i="4"/>
  <c r="J49" i="4"/>
  <c r="K49" i="4"/>
  <c r="K47" i="4" s="1"/>
  <c r="L49" i="4"/>
  <c r="M49" i="4"/>
  <c r="N49" i="4"/>
  <c r="O49" i="4"/>
  <c r="P49" i="4"/>
  <c r="Q49" i="4"/>
  <c r="G50" i="4"/>
  <c r="H50" i="4"/>
  <c r="I50" i="4"/>
  <c r="J50" i="4"/>
  <c r="K50" i="4"/>
  <c r="L50" i="4"/>
  <c r="M50" i="4"/>
  <c r="N50" i="4"/>
  <c r="O50" i="4"/>
  <c r="P50" i="4"/>
  <c r="Q50" i="4"/>
  <c r="G51" i="4"/>
  <c r="H51" i="4"/>
  <c r="I51" i="4"/>
  <c r="J51" i="4"/>
  <c r="K51" i="4"/>
  <c r="L51" i="4"/>
  <c r="M51" i="4"/>
  <c r="N51" i="4"/>
  <c r="O51" i="4"/>
  <c r="P51" i="4"/>
  <c r="Q51" i="4"/>
  <c r="G52" i="4"/>
  <c r="H52" i="4"/>
  <c r="I52" i="4"/>
  <c r="J52" i="4"/>
  <c r="K52" i="4"/>
  <c r="L52" i="4"/>
  <c r="M52" i="4"/>
  <c r="N52" i="4"/>
  <c r="O52" i="4"/>
  <c r="P52" i="4"/>
  <c r="Q52" i="4"/>
  <c r="F52" i="4"/>
  <c r="F51" i="4"/>
  <c r="F50" i="4"/>
  <c r="F49" i="4"/>
  <c r="F48" i="4"/>
  <c r="L53" i="4"/>
  <c r="G47" i="4"/>
  <c r="E50" i="4"/>
  <c r="E41" i="4"/>
  <c r="E39" i="4"/>
  <c r="E38" i="4"/>
  <c r="E37" i="4"/>
  <c r="E36" i="4"/>
  <c r="E35" i="4"/>
  <c r="F29" i="4"/>
  <c r="F42" i="4" s="1"/>
  <c r="G28" i="4"/>
  <c r="H28" i="4"/>
  <c r="I28" i="4"/>
  <c r="J28" i="4"/>
  <c r="K28" i="4"/>
  <c r="L28" i="4"/>
  <c r="M28" i="4"/>
  <c r="N28" i="4"/>
  <c r="O28" i="4"/>
  <c r="P28" i="4"/>
  <c r="Q28" i="4"/>
  <c r="F28" i="4"/>
  <c r="E28" i="4" s="1"/>
  <c r="G21" i="4"/>
  <c r="H21" i="4"/>
  <c r="I21" i="4"/>
  <c r="J21" i="4"/>
  <c r="K21" i="4"/>
  <c r="L21" i="4"/>
  <c r="M21" i="4"/>
  <c r="N21" i="4"/>
  <c r="O21" i="4"/>
  <c r="P21" i="4"/>
  <c r="Q21" i="4"/>
  <c r="F21" i="4"/>
  <c r="E22" i="4"/>
  <c r="G15" i="4"/>
  <c r="H15" i="4"/>
  <c r="I15" i="4"/>
  <c r="J15" i="4"/>
  <c r="K15" i="4"/>
  <c r="L15" i="4"/>
  <c r="M15" i="4"/>
  <c r="N15" i="4"/>
  <c r="O15" i="4"/>
  <c r="P15" i="4"/>
  <c r="Q15" i="4"/>
  <c r="F15" i="4"/>
  <c r="E16" i="4"/>
  <c r="G9" i="4"/>
  <c r="H9" i="4"/>
  <c r="I9" i="4"/>
  <c r="J9" i="4"/>
  <c r="K9" i="4"/>
  <c r="L9" i="4"/>
  <c r="M9" i="4"/>
  <c r="N9" i="4"/>
  <c r="O9" i="4"/>
  <c r="P9" i="4"/>
  <c r="Q9" i="4"/>
  <c r="F9" i="4"/>
  <c r="E10" i="4"/>
  <c r="E26" i="4"/>
  <c r="E25" i="4"/>
  <c r="E24" i="4"/>
  <c r="E23" i="4"/>
  <c r="E20" i="4"/>
  <c r="E19" i="4"/>
  <c r="E18" i="4"/>
  <c r="E17" i="4"/>
  <c r="E12" i="4"/>
  <c r="E13" i="4"/>
  <c r="E14" i="4"/>
  <c r="E11" i="4"/>
  <c r="O47" i="4" l="1"/>
  <c r="E52" i="4"/>
  <c r="P47" i="4"/>
  <c r="L47" i="4"/>
  <c r="N47" i="4"/>
  <c r="J47" i="4"/>
  <c r="Q47" i="4"/>
  <c r="I47" i="4"/>
  <c r="O53" i="4"/>
  <c r="K53" i="4"/>
  <c r="G53" i="4"/>
  <c r="J53" i="4"/>
  <c r="Q53" i="4"/>
  <c r="M53" i="4"/>
  <c r="E54" i="4"/>
  <c r="F47" i="4"/>
  <c r="E47" i="4" s="1"/>
  <c r="F53" i="4"/>
  <c r="E51" i="4"/>
  <c r="M47" i="4"/>
  <c r="E9" i="4"/>
  <c r="N53" i="4"/>
  <c r="I53" i="4"/>
  <c r="E49" i="4"/>
  <c r="H47" i="4"/>
  <c r="E48" i="4"/>
  <c r="E21" i="4"/>
  <c r="E15" i="4"/>
  <c r="E53" i="4" l="1"/>
  <c r="E27" i="4"/>
  <c r="Q43" i="4"/>
  <c r="P43" i="4"/>
  <c r="O43" i="4"/>
  <c r="N43" i="4"/>
  <c r="M43" i="4"/>
  <c r="L43" i="4"/>
  <c r="Q32" i="4"/>
  <c r="Q45" i="4" s="1"/>
  <c r="Q31" i="4"/>
  <c r="Q44" i="4" s="1"/>
  <c r="Q29" i="4"/>
  <c r="P32" i="4"/>
  <c r="P45" i="4" s="1"/>
  <c r="P31" i="4"/>
  <c r="P44" i="4" s="1"/>
  <c r="P29" i="4"/>
  <c r="O32" i="4"/>
  <c r="O45" i="4" s="1"/>
  <c r="O31" i="4"/>
  <c r="O44" i="4" s="1"/>
  <c r="O29" i="4"/>
  <c r="N32" i="4"/>
  <c r="N45" i="4" s="1"/>
  <c r="N31" i="4"/>
  <c r="N44" i="4" s="1"/>
  <c r="N29" i="4"/>
  <c r="M32" i="4"/>
  <c r="M45" i="4" s="1"/>
  <c r="M31" i="4"/>
  <c r="M44" i="4" s="1"/>
  <c r="M29" i="4"/>
  <c r="L32" i="4"/>
  <c r="L45" i="4" s="1"/>
  <c r="L31" i="4"/>
  <c r="L44" i="4" s="1"/>
  <c r="L29" i="4"/>
  <c r="K29" i="4"/>
  <c r="M27" i="4" l="1"/>
  <c r="P27" i="4"/>
  <c r="M42" i="4"/>
  <c r="M40" i="4" s="1"/>
  <c r="O42" i="4"/>
  <c r="O40" i="4" s="1"/>
  <c r="O27" i="4"/>
  <c r="N42" i="4"/>
  <c r="N40" i="4" s="1"/>
  <c r="N27" i="4"/>
  <c r="Q42" i="4"/>
  <c r="Q40" i="4" s="1"/>
  <c r="Q27" i="4"/>
  <c r="L42" i="4"/>
  <c r="L40" i="4" s="1"/>
  <c r="L27" i="4"/>
  <c r="P42" i="4"/>
  <c r="P40" i="4" s="1"/>
  <c r="K34" i="4" l="1"/>
  <c r="K32" i="4"/>
  <c r="K45" i="4" s="1"/>
  <c r="K31" i="4"/>
  <c r="K44" i="4" s="1"/>
  <c r="K30" i="4"/>
  <c r="K42" i="4"/>
  <c r="J34" i="4"/>
  <c r="J32" i="4"/>
  <c r="J45" i="4" s="1"/>
  <c r="J31" i="4"/>
  <c r="J44" i="4" s="1"/>
  <c r="J30" i="4"/>
  <c r="J43" i="4" s="1"/>
  <c r="J29" i="4"/>
  <c r="J27" i="4" s="1"/>
  <c r="G34" i="4"/>
  <c r="G32" i="4"/>
  <c r="G45" i="4" s="1"/>
  <c r="G31" i="4"/>
  <c r="G44" i="4" s="1"/>
  <c r="G30" i="4"/>
  <c r="G43" i="4" s="1"/>
  <c r="G29" i="4"/>
  <c r="F34" i="4"/>
  <c r="F32" i="4"/>
  <c r="F45" i="4" s="1"/>
  <c r="F31" i="4"/>
  <c r="F30" i="4"/>
  <c r="K27" i="4" l="1"/>
  <c r="G27" i="4"/>
  <c r="F44" i="4"/>
  <c r="F27" i="4"/>
  <c r="F43" i="4"/>
  <c r="G42" i="4"/>
  <c r="K43" i="4"/>
  <c r="K40" i="4" s="1"/>
  <c r="J42" i="4"/>
  <c r="J40" i="4" s="1"/>
  <c r="F40" i="4" l="1"/>
  <c r="G40" i="4"/>
  <c r="E29" i="4"/>
  <c r="I29" i="4"/>
  <c r="I31" i="4"/>
  <c r="I32" i="4"/>
  <c r="H30" i="4"/>
  <c r="H29" i="4"/>
  <c r="H42" i="4" s="1"/>
  <c r="H31" i="4"/>
  <c r="H32" i="4"/>
  <c r="H27" i="4" l="1"/>
  <c r="E31" i="4"/>
  <c r="I30" i="4" l="1"/>
  <c r="I27" i="4" s="1"/>
  <c r="H44" i="4" l="1"/>
  <c r="I44" i="4"/>
  <c r="E44" i="4" l="1"/>
  <c r="I42" i="4"/>
  <c r="I43" i="4"/>
  <c r="I45" i="4"/>
  <c r="I40" i="4" l="1"/>
  <c r="E42" i="4"/>
  <c r="H43" i="4"/>
  <c r="E43" i="4" l="1"/>
  <c r="H45" i="4"/>
  <c r="E45" i="4" s="1"/>
  <c r="E55" i="4"/>
  <c r="H40" i="4" l="1"/>
  <c r="E40" i="4" s="1"/>
  <c r="E56" i="4"/>
  <c r="E57" i="4"/>
  <c r="E58" i="4"/>
  <c r="I34" i="4"/>
  <c r="H34" i="4"/>
  <c r="E34" i="4" s="1"/>
  <c r="E32" i="4" l="1"/>
  <c r="E30" i="4"/>
</calcChain>
</file>

<file path=xl/sharedStrings.xml><?xml version="1.0" encoding="utf-8"?>
<sst xmlns="http://schemas.openxmlformats.org/spreadsheetml/2006/main" count="92" uniqueCount="49">
  <si>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</si>
  <si>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</si>
  <si>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</si>
  <si>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</si>
  <si>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</si>
  <si>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</si>
  <si>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</si>
  <si>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</si>
  <si>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</si>
  <si>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</si>
  <si>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</si>
  <si>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 xml:space="preserve">бюджет городского поселелния 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</si>
  <si>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</si>
  <si>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</si>
  <si>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</si>
  <si>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</si>
  <si>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</si>
  <si>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</si>
  <si>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</si>
  <si>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 xml:space="preserve">МУ «Администрация гп.Пойковский»  /МКУ «Служба ЖКХ и благоустройства   
гп.Пойковский»        
</t>
  </si>
  <si>
    <t>Соисполнитель 1 (МКУ "Служба ЖКХ и благоустройства гп.Пойковский" )</t>
  </si>
  <si>
    <t>Ответственный исполнитель (МУ "Администрация гп.Пойковский")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</si>
  <si>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</si>
  <si>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</si>
  <si>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</si>
  <si>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</si>
  <si>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</si>
  <si>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</si>
  <si>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</si>
  <si>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</si>
  <si>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</si>
  <si>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</si>
  <si>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</si>
  <si>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</si>
  <si>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</si>
  <si>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</si>
  <si>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</si>
  <si>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</si>
  <si>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</si>
  <si>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</si>
  <si>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</si>
  <si>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</si>
  <si>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</si>
  <si>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</si>
  <si>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</si>
  <si>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r>
      <t>Охрана общественного порядка и профилактика правонарушений</t>
    </r>
    <r>
      <rPr>
        <sz val="13"/>
        <color rgb="FFFF0000"/>
        <rFont val="Arial"/>
        <family val="2"/>
        <charset val="204"/>
      </rPr>
      <t xml:space="preserve"> </t>
    </r>
    <r>
      <rPr>
        <sz val="13"/>
        <rFont val="Arial"/>
        <family val="2"/>
        <charset val="204"/>
      </rPr>
      <t>(№1-5,7)</t>
    </r>
  </si>
  <si>
    <t>Профилактика правонарушений в сфере безопасности дорожного движения (6,7)</t>
  </si>
  <si>
    <t>федеральный бюджет</t>
  </si>
  <si>
    <t xml:space="preserve">МУ «Администрация гп.Пойковский»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</si>
</sst>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000\ _₽_-;\-* #,##0.0\ _₽_-;_-* &quot;-&quot;?\ _₽_-;_-@_-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8">
    <xf numFmtId="0" fontId="0" fillId="0" borderId="0" xfId="0"/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alignment vertical="top" wrapText="1"/>
    </xf>
    <xf numFmtId="164" fontId="2" fillId="2" borderId="1" xfId="0" applyNumberFormat="1" applyFont="1" applyFill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horizontal="right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vertical="top" wrapText="1"/>
    </xf>
    <xf numFmtId="0" fontId="7" fillId="0" borderId="0" xfId="0" applyFont="1" applyAlignment="1" applyProtection="1">
      <alignment horizontal="right" vertical="top" wrapText="1"/>
    </xf>
    <xf numFmtId="49" fontId="2" fillId="2" borderId="13" xfId="0" applyNumberFormat="1" applyFont="1" applyFill="1" applyBorder="1" applyAlignment="1" applyProtection="1">
      <alignment horizontal="center" vertical="top" wrapText="1"/>
    </xf>
    <xf numFmtId="49" fontId="2" fillId="2" borderId="14" xfId="0" applyNumberFormat="1" applyFont="1" applyFill="1" applyBorder="1" applyAlignment="1" applyProtection="1">
      <alignment horizontal="center" vertical="top" wrapText="1"/>
    </xf>
    <xf numFmtId="49" fontId="2" fillId="2" borderId="15" xfId="0" applyNumberFormat="1" applyFont="1" applyFill="1" applyBorder="1" applyAlignment="1" applyProtection="1">
      <alignment horizontal="center" vertical="top" wrapText="1"/>
    </xf>
    <xf numFmtId="49" fontId="7" fillId="0" borderId="0" xfId="0" applyNumberFormat="1" applyFont="1" applyAlignment="1" applyProtection="1">
      <alignment horizontal="center" vertical="top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5" fillId="2" borderId="11" xfId="0" applyNumberFormat="1" applyFont="1" applyFill="1" applyBorder="1" applyAlignment="1" applyProtection="1">
      <alignment horizontal="left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</xf>
    <xf numFmtId="49" fontId="5" fillId="2" borderId="0" xfId="0" applyNumberFormat="1" applyFont="1" applyFill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5" fillId="2" borderId="6" xfId="0" applyNumberFormat="1" applyFont="1" applyFill="1" applyBorder="1" applyAlignment="1" applyProtection="1">
      <alignment horizontal="left" vertical="center" wrapText="1"/>
    </xf>
    <xf numFmtId="49" fontId="5" fillId="2" borderId="12" xfId="0" applyNumberFormat="1" applyFont="1" applyFill="1" applyBorder="1" applyAlignment="1" applyProtection="1">
      <alignment horizontal="left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11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4" xfId="0" applyNumberFormat="1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X58"/>
  <sheetViews>
    <sheetView tabSelected="1" view="pageBreakPreview" topLeftCell="A3" zoomScale="70" zoomScaleNormal="70" zoomScaleSheetLayoutView="70" workbookViewId="0">
      <pane xSplit="5" ySplit="6" topLeftCell="F9" activePane="bottomRight" state="frozen"/>
      <selection activeCell="A3" sqref="A3"/>
      <selection pane="topRight" activeCell="F3" sqref="F3"/>
      <selection pane="bottomLeft" activeCell="A9" sqref="A9"/>
      <selection pane="bottomRight" activeCell="C21" sqref="C21:C26"/>
    </sheetView>
  </sheetViews>
  <sheetFormatPr defaultRowHeight="16.5" x14ac:dyDescent="0.2"/>
  <cols>
    <col min="1" max="1" width="6.5703125" style="2" bestFit="1" customWidth="1"/>
    <col min="2" max="2" width="37.5703125" style="3" customWidth="1"/>
    <col min="3" max="3" width="26.42578125" style="3" customWidth="1"/>
    <col min="4" max="4" width="22.5703125" style="3" customWidth="1"/>
    <col min="5" max="8" width="19" style="6" customWidth="1"/>
    <col min="9" max="9" width="20.28515625" style="6" customWidth="1"/>
    <col min="10" max="17" width="20.28515625" style="3" customWidth="1"/>
    <col min="18" max="16384" width="9.140625" style="3"/>
  </cols>
  <sheetData>
    <row r="1" spans="1:24" x14ac:dyDescent="0.2">
      <c r="B1" s="2"/>
      <c r="C1" s="2"/>
      <c r="D1" s="2"/>
      <c r="E1" s="2"/>
      <c r="F1" s="2"/>
      <c r="G1" s="2"/>
      <c r="H1" s="2"/>
      <c r="I1" s="2"/>
      <c r="J1" s="2"/>
      <c r="K1" s="2"/>
    </row>
    <row r="2" spans="1:24" ht="18.75" x14ac:dyDescent="0.2">
      <c r="B2" s="2"/>
      <c r="C2" s="2"/>
      <c r="D2" s="2"/>
      <c r="E2" s="2"/>
      <c r="F2" s="2"/>
      <c r="G2" s="2"/>
      <c r="H2" s="2"/>
      <c r="I2" s="2"/>
      <c r="J2" s="2"/>
      <c r="K2" s="2"/>
      <c r="P2" s="30" t="s">
        <v>8</v>
      </c>
      <c r="Q2" s="30"/>
    </row>
    <row r="3" spans="1:24" ht="18.75" x14ac:dyDescent="0.2">
      <c r="B3" s="2"/>
      <c r="C3" s="2"/>
      <c r="D3" s="2"/>
      <c r="E3" s="2"/>
      <c r="F3" s="2"/>
      <c r="G3" s="2"/>
      <c r="H3" s="34" t="s">
        <v>44</v>
      </c>
      <c r="I3" s="34"/>
      <c r="J3" s="34"/>
      <c r="K3" s="34"/>
      <c r="L3" s="34"/>
    </row>
    <row r="4" spans="1:24" x14ac:dyDescent="0.2">
      <c r="B4" s="2"/>
      <c r="C4" s="2"/>
      <c r="D4" s="2"/>
      <c r="E4" s="2"/>
      <c r="F4" s="2"/>
      <c r="G4" s="2"/>
      <c r="H4" s="2"/>
      <c r="I4" s="2"/>
    </row>
    <row r="5" spans="1:24" x14ac:dyDescent="0.2">
      <c r="B5" s="2"/>
      <c r="C5" s="2"/>
      <c r="D5" s="2"/>
      <c r="E5" s="2"/>
      <c r="F5" s="2"/>
      <c r="G5" s="2"/>
      <c r="H5" s="2"/>
      <c r="I5" s="2"/>
    </row>
    <row r="6" spans="1:24" ht="34.5" customHeight="1" x14ac:dyDescent="0.2">
      <c r="A6" s="37" t="s">
        <v>2</v>
      </c>
      <c r="B6" s="45" t="s">
        <v>3</v>
      </c>
      <c r="C6" s="37" t="s">
        <v>17</v>
      </c>
      <c r="D6" s="37" t="s">
        <v>4</v>
      </c>
      <c r="E6" s="37" t="s">
        <v>5</v>
      </c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2"/>
      <c r="S6" s="2"/>
      <c r="T6" s="2"/>
      <c r="U6" s="2"/>
      <c r="V6" s="2"/>
      <c r="W6" s="2"/>
      <c r="X6" s="2"/>
    </row>
    <row r="7" spans="1:24" x14ac:dyDescent="0.2">
      <c r="A7" s="37"/>
      <c r="B7" s="45"/>
      <c r="C7" s="37"/>
      <c r="D7" s="37"/>
      <c r="E7" s="4" t="s">
        <v>6</v>
      </c>
      <c r="F7" s="4" t="s">
        <v>1</v>
      </c>
      <c r="G7" s="4" t="s">
        <v>7</v>
      </c>
      <c r="H7" s="4" t="s">
        <v>24</v>
      </c>
      <c r="I7" s="4" t="s">
        <v>25</v>
      </c>
      <c r="J7" s="4" t="s">
        <v>26</v>
      </c>
      <c r="K7" s="4" t="s">
        <v>27</v>
      </c>
      <c r="L7" s="4" t="s">
        <v>28</v>
      </c>
      <c r="M7" s="4" t="s">
        <v>29</v>
      </c>
      <c r="N7" s="4" t="s">
        <v>30</v>
      </c>
      <c r="O7" s="4" t="s">
        <v>31</v>
      </c>
      <c r="P7" s="4" t="s">
        <v>32</v>
      </c>
      <c r="Q7" s="4" t="s">
        <v>33</v>
      </c>
      <c r="R7" s="2"/>
      <c r="S7" s="2"/>
      <c r="T7" s="2"/>
      <c r="U7" s="2"/>
      <c r="V7" s="2"/>
      <c r="W7" s="2"/>
      <c r="X7" s="2"/>
    </row>
    <row r="8" spans="1:24" s="9" customFormat="1" x14ac:dyDescent="0.2">
      <c r="A8" s="7">
        <v>1</v>
      </c>
      <c r="B8" s="7">
        <v>2</v>
      </c>
      <c r="C8" s="7">
        <v>3</v>
      </c>
      <c r="D8" s="7">
        <v>4</v>
      </c>
      <c r="E8" s="8">
        <v>5</v>
      </c>
      <c r="F8" s="8" t="s">
        <v>34</v>
      </c>
      <c r="G8" s="8" t="s">
        <v>35</v>
      </c>
      <c r="H8" s="8">
        <v>8</v>
      </c>
      <c r="I8" s="8">
        <v>9</v>
      </c>
      <c r="J8" s="8" t="s">
        <v>36</v>
      </c>
      <c r="K8" s="8" t="s">
        <v>37</v>
      </c>
      <c r="L8" s="8" t="s">
        <v>38</v>
      </c>
      <c r="M8" s="8" t="s">
        <v>39</v>
      </c>
      <c r="N8" s="8" t="s">
        <v>40</v>
      </c>
      <c r="O8" s="8" t="s">
        <v>41</v>
      </c>
      <c r="P8" s="8" t="s">
        <v>42</v>
      </c>
      <c r="Q8" s="8" t="s">
        <v>43</v>
      </c>
      <c r="R8" s="2"/>
      <c r="S8" s="2"/>
      <c r="T8" s="2"/>
      <c r="U8" s="2"/>
      <c r="V8" s="2"/>
      <c r="W8" s="2"/>
      <c r="X8" s="2"/>
    </row>
    <row r="9" spans="1:24" s="25" customFormat="1" ht="16.5" customHeight="1" x14ac:dyDescent="0.2">
      <c r="A9" s="64" t="s">
        <v>22</v>
      </c>
      <c r="B9" s="38" t="s">
        <v>45</v>
      </c>
      <c r="C9" s="41" t="s">
        <v>48</v>
      </c>
      <c r="D9" s="23" t="s">
        <v>0</v>
      </c>
      <c r="E9" s="24">
        <f>SUM(F9:Q9)</f>
        <v>15984.103440000001</v>
      </c>
      <c r="F9" s="24">
        <f>SUM(F10:F14)</f>
        <v>3892.0344800000003</v>
      </c>
      <c r="G9" s="24">
        <f t="shared" ref="G9:Q9" si="0">SUM(G10:G14)</f>
        <v>1141.03448</v>
      </c>
      <c r="H9" s="24">
        <f t="shared" si="0"/>
        <v>1141.03448</v>
      </c>
      <c r="I9" s="24">
        <f t="shared" si="0"/>
        <v>1090</v>
      </c>
      <c r="J9" s="24">
        <f t="shared" si="0"/>
        <v>1090</v>
      </c>
      <c r="K9" s="24">
        <f t="shared" si="0"/>
        <v>1090</v>
      </c>
      <c r="L9" s="24">
        <f t="shared" si="0"/>
        <v>1090</v>
      </c>
      <c r="M9" s="24">
        <f t="shared" si="0"/>
        <v>1090</v>
      </c>
      <c r="N9" s="24">
        <f t="shared" si="0"/>
        <v>1090</v>
      </c>
      <c r="O9" s="24">
        <f t="shared" si="0"/>
        <v>1090</v>
      </c>
      <c r="P9" s="24">
        <f t="shared" si="0"/>
        <v>1090</v>
      </c>
      <c r="Q9" s="24">
        <f t="shared" si="0"/>
        <v>1090</v>
      </c>
    </row>
    <row r="10" spans="1:24" s="25" customFormat="1" ht="39.75" customHeight="1" x14ac:dyDescent="0.2">
      <c r="A10" s="64"/>
      <c r="B10" s="39"/>
      <c r="C10" s="42"/>
      <c r="D10" s="26" t="s">
        <v>47</v>
      </c>
      <c r="E10" s="27">
        <f>SUM(F10:Q10)</f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</row>
    <row r="11" spans="1:24" s="25" customFormat="1" ht="49.5" x14ac:dyDescent="0.2">
      <c r="A11" s="64"/>
      <c r="B11" s="39"/>
      <c r="C11" s="42"/>
      <c r="D11" s="26" t="s">
        <v>9</v>
      </c>
      <c r="E11" s="27">
        <f>SUM(F11:Q11)</f>
        <v>153.10344000000001</v>
      </c>
      <c r="F11" s="27">
        <v>51.034480000000002</v>
      </c>
      <c r="G11" s="27">
        <v>51.034480000000002</v>
      </c>
      <c r="H11" s="27">
        <v>51.034480000000002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</row>
    <row r="12" spans="1:24" s="25" customFormat="1" x14ac:dyDescent="0.2">
      <c r="A12" s="64"/>
      <c r="B12" s="39"/>
      <c r="C12" s="42"/>
      <c r="D12" s="26" t="s">
        <v>10</v>
      </c>
      <c r="E12" s="27">
        <f t="shared" ref="E12:E14" si="1">SUM(F12:Q12)</f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</row>
    <row r="13" spans="1:24" s="25" customFormat="1" ht="49.5" x14ac:dyDescent="0.2">
      <c r="A13" s="64"/>
      <c r="B13" s="39"/>
      <c r="C13" s="42"/>
      <c r="D13" s="26" t="s">
        <v>18</v>
      </c>
      <c r="E13" s="27">
        <f t="shared" si="1"/>
        <v>13363.5</v>
      </c>
      <c r="F13" s="27">
        <v>1923.5</v>
      </c>
      <c r="G13" s="27">
        <v>1040</v>
      </c>
      <c r="H13" s="27">
        <v>1040</v>
      </c>
      <c r="I13" s="27">
        <v>1040</v>
      </c>
      <c r="J13" s="27">
        <v>1040</v>
      </c>
      <c r="K13" s="27">
        <v>1040</v>
      </c>
      <c r="L13" s="27">
        <v>1040</v>
      </c>
      <c r="M13" s="27">
        <v>1040</v>
      </c>
      <c r="N13" s="27">
        <v>1040</v>
      </c>
      <c r="O13" s="27">
        <v>1040</v>
      </c>
      <c r="P13" s="27">
        <v>1040</v>
      </c>
      <c r="Q13" s="27">
        <v>1040</v>
      </c>
    </row>
    <row r="14" spans="1:24" s="25" customFormat="1" x14ac:dyDescent="0.2">
      <c r="A14" s="64"/>
      <c r="B14" s="39"/>
      <c r="C14" s="43"/>
      <c r="D14" s="26" t="s">
        <v>12</v>
      </c>
      <c r="E14" s="27">
        <f t="shared" si="1"/>
        <v>2467.5</v>
      </c>
      <c r="F14" s="27">
        <v>1917.5</v>
      </c>
      <c r="G14" s="27">
        <v>50</v>
      </c>
      <c r="H14" s="27">
        <v>50</v>
      </c>
      <c r="I14" s="27">
        <v>50</v>
      </c>
      <c r="J14" s="27">
        <v>50</v>
      </c>
      <c r="K14" s="27">
        <v>50</v>
      </c>
      <c r="L14" s="27">
        <v>50</v>
      </c>
      <c r="M14" s="27">
        <v>50</v>
      </c>
      <c r="N14" s="27">
        <v>50</v>
      </c>
      <c r="O14" s="27">
        <v>50</v>
      </c>
      <c r="P14" s="27">
        <v>50</v>
      </c>
      <c r="Q14" s="27">
        <v>50</v>
      </c>
    </row>
    <row r="15" spans="1:24" s="25" customFormat="1" ht="16.5" customHeight="1" x14ac:dyDescent="0.2">
      <c r="A15" s="64"/>
      <c r="B15" s="39"/>
      <c r="C15" s="41" t="s">
        <v>19</v>
      </c>
      <c r="D15" s="23" t="s">
        <v>0</v>
      </c>
      <c r="E15" s="24">
        <f>SUM(F15,G15,H15,I15,J15,K15,L15,M15,N15,O15,P15,Q15)</f>
        <v>868.47647000000006</v>
      </c>
      <c r="F15" s="24">
        <f>SUM(F16:F20)</f>
        <v>60.35</v>
      </c>
      <c r="G15" s="24">
        <f t="shared" ref="G15:Q15" si="2">SUM(G16:G20)</f>
        <v>63.366999999999997</v>
      </c>
      <c r="H15" s="24">
        <f t="shared" si="2"/>
        <v>66.534999999999997</v>
      </c>
      <c r="I15" s="24">
        <f t="shared" si="2"/>
        <v>69.703329999999994</v>
      </c>
      <c r="J15" s="24">
        <f t="shared" si="2"/>
        <v>73.022540000000006</v>
      </c>
      <c r="K15" s="24">
        <f t="shared" si="2"/>
        <v>76.499799999999993</v>
      </c>
      <c r="L15" s="24">
        <f t="shared" si="2"/>
        <v>76.499799999999993</v>
      </c>
      <c r="M15" s="24">
        <f t="shared" si="2"/>
        <v>76.499799999999993</v>
      </c>
      <c r="N15" s="24">
        <f t="shared" si="2"/>
        <v>76.499799999999993</v>
      </c>
      <c r="O15" s="24">
        <f t="shared" si="2"/>
        <v>76.499799999999993</v>
      </c>
      <c r="P15" s="24">
        <f t="shared" si="2"/>
        <v>76.499799999999993</v>
      </c>
      <c r="Q15" s="24">
        <f t="shared" si="2"/>
        <v>76.499799999999993</v>
      </c>
    </row>
    <row r="16" spans="1:24" s="25" customFormat="1" ht="42.75" customHeight="1" x14ac:dyDescent="0.2">
      <c r="A16" s="64"/>
      <c r="B16" s="39"/>
      <c r="C16" s="42"/>
      <c r="D16" s="26" t="s">
        <v>47</v>
      </c>
      <c r="E16" s="27">
        <f>SUM(F16:Q16)</f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20" s="25" customFormat="1" ht="49.5" x14ac:dyDescent="0.2">
      <c r="A17" s="64"/>
      <c r="B17" s="39"/>
      <c r="C17" s="42"/>
      <c r="D17" s="26" t="s">
        <v>9</v>
      </c>
      <c r="E17" s="27">
        <f t="shared" ref="E17:E26" si="3">SUM(F17:Q17)</f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8"/>
      <c r="S17" s="28"/>
      <c r="T17" s="28"/>
    </row>
    <row r="18" spans="1:20" s="25" customFormat="1" x14ac:dyDescent="0.2">
      <c r="A18" s="64"/>
      <c r="B18" s="39"/>
      <c r="C18" s="42"/>
      <c r="D18" s="26" t="s">
        <v>10</v>
      </c>
      <c r="E18" s="27">
        <f t="shared" si="3"/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8"/>
      <c r="S18" s="28"/>
      <c r="T18" s="28"/>
    </row>
    <row r="19" spans="1:20" s="25" customFormat="1" ht="49.5" x14ac:dyDescent="0.2">
      <c r="A19" s="64"/>
      <c r="B19" s="39"/>
      <c r="C19" s="42"/>
      <c r="D19" s="26" t="s">
        <v>18</v>
      </c>
      <c r="E19" s="27">
        <f t="shared" si="3"/>
        <v>868.47647000000006</v>
      </c>
      <c r="F19" s="27">
        <v>60.35</v>
      </c>
      <c r="G19" s="27">
        <v>63.366999999999997</v>
      </c>
      <c r="H19" s="27">
        <v>66.534999999999997</v>
      </c>
      <c r="I19" s="27">
        <v>69.703329999999994</v>
      </c>
      <c r="J19" s="27">
        <v>73.022540000000006</v>
      </c>
      <c r="K19" s="27">
        <v>76.499799999999993</v>
      </c>
      <c r="L19" s="27">
        <v>76.499799999999993</v>
      </c>
      <c r="M19" s="27">
        <v>76.499799999999993</v>
      </c>
      <c r="N19" s="27">
        <v>76.499799999999993</v>
      </c>
      <c r="O19" s="27">
        <v>76.499799999999993</v>
      </c>
      <c r="P19" s="27">
        <v>76.499799999999993</v>
      </c>
      <c r="Q19" s="27">
        <v>76.499799999999993</v>
      </c>
      <c r="R19" s="35"/>
      <c r="S19" s="28"/>
      <c r="T19" s="28"/>
    </row>
    <row r="20" spans="1:20" s="25" customFormat="1" x14ac:dyDescent="0.2">
      <c r="A20" s="64"/>
      <c r="B20" s="40"/>
      <c r="C20" s="43"/>
      <c r="D20" s="26" t="s">
        <v>12</v>
      </c>
      <c r="E20" s="27">
        <f t="shared" si="3"/>
        <v>0</v>
      </c>
      <c r="F20" s="27"/>
      <c r="G20" s="27">
        <v>0</v>
      </c>
      <c r="H20" s="27"/>
      <c r="I20" s="27"/>
      <c r="J20" s="27"/>
      <c r="K20" s="27"/>
      <c r="L20" s="29"/>
      <c r="M20" s="29"/>
      <c r="N20" s="29"/>
      <c r="O20" s="29"/>
      <c r="P20" s="29"/>
      <c r="Q20" s="29"/>
      <c r="R20" s="35"/>
      <c r="S20" s="28"/>
      <c r="T20" s="28"/>
    </row>
    <row r="21" spans="1:20" s="25" customFormat="1" ht="16.5" customHeight="1" x14ac:dyDescent="0.2">
      <c r="A21" s="65" t="s">
        <v>23</v>
      </c>
      <c r="B21" s="41" t="s">
        <v>46</v>
      </c>
      <c r="C21" s="44" t="s">
        <v>19</v>
      </c>
      <c r="D21" s="23" t="s">
        <v>0</v>
      </c>
      <c r="E21" s="24">
        <f>SUM(F21,G21,H21,I21,J21,K21,L21,M21,N21,O21,P21,Q21)</f>
        <v>61321.689640000004</v>
      </c>
      <c r="F21" s="24">
        <f>SUM(F22:F26)</f>
        <v>3891</v>
      </c>
      <c r="G21" s="24">
        <f t="shared" ref="G21:Q21" si="4">SUM(G22:G26)</f>
        <v>4809.4830000000002</v>
      </c>
      <c r="H21" s="24">
        <f t="shared" si="4"/>
        <v>4776.3149999999996</v>
      </c>
      <c r="I21" s="24">
        <f t="shared" si="4"/>
        <v>5002.33</v>
      </c>
      <c r="J21" s="24">
        <f t="shared" si="4"/>
        <v>5142.308</v>
      </c>
      <c r="K21" s="24">
        <f t="shared" si="4"/>
        <v>5385.7505199999996</v>
      </c>
      <c r="L21" s="24">
        <f t="shared" si="4"/>
        <v>5385.7505199999996</v>
      </c>
      <c r="M21" s="24">
        <f t="shared" si="4"/>
        <v>5385.7505199999996</v>
      </c>
      <c r="N21" s="24">
        <f t="shared" si="4"/>
        <v>5385.7505199999996</v>
      </c>
      <c r="O21" s="24">
        <f t="shared" si="4"/>
        <v>5385.7505199999996</v>
      </c>
      <c r="P21" s="24">
        <f t="shared" si="4"/>
        <v>5385.7505199999996</v>
      </c>
      <c r="Q21" s="24">
        <f t="shared" si="4"/>
        <v>5385.7505199999996</v>
      </c>
      <c r="R21" s="35"/>
      <c r="S21" s="28"/>
      <c r="T21" s="28"/>
    </row>
    <row r="22" spans="1:20" s="25" customFormat="1" ht="47.25" customHeight="1" x14ac:dyDescent="0.2">
      <c r="A22" s="66"/>
      <c r="B22" s="42"/>
      <c r="C22" s="44"/>
      <c r="D22" s="26" t="s">
        <v>47</v>
      </c>
      <c r="E22" s="27">
        <f>SUM(F22:Q22)</f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35"/>
      <c r="S22" s="28"/>
      <c r="T22" s="28"/>
    </row>
    <row r="23" spans="1:20" s="25" customFormat="1" ht="49.5" x14ac:dyDescent="0.2">
      <c r="A23" s="66"/>
      <c r="B23" s="42"/>
      <c r="C23" s="44"/>
      <c r="D23" s="26" t="s">
        <v>9</v>
      </c>
      <c r="E23" s="27">
        <f t="shared" si="3"/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35"/>
      <c r="S23" s="28"/>
      <c r="T23" s="28"/>
    </row>
    <row r="24" spans="1:20" s="25" customFormat="1" x14ac:dyDescent="0.2">
      <c r="A24" s="66"/>
      <c r="B24" s="42"/>
      <c r="C24" s="44"/>
      <c r="D24" s="26" t="s">
        <v>10</v>
      </c>
      <c r="E24" s="27">
        <f t="shared" si="3"/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35"/>
      <c r="S24" s="28"/>
      <c r="T24" s="28"/>
    </row>
    <row r="25" spans="1:20" s="25" customFormat="1" ht="49.5" x14ac:dyDescent="0.2">
      <c r="A25" s="66"/>
      <c r="B25" s="42"/>
      <c r="C25" s="44"/>
      <c r="D25" s="26" t="s">
        <v>18</v>
      </c>
      <c r="E25" s="27">
        <f t="shared" si="3"/>
        <v>57688.689640000004</v>
      </c>
      <c r="F25" s="27">
        <v>288</v>
      </c>
      <c r="G25" s="27">
        <v>4779.4830000000002</v>
      </c>
      <c r="H25" s="27">
        <v>4776.3149999999996</v>
      </c>
      <c r="I25" s="27">
        <v>5002.33</v>
      </c>
      <c r="J25" s="27">
        <v>5142.308</v>
      </c>
      <c r="K25" s="27">
        <v>5385.7505199999996</v>
      </c>
      <c r="L25" s="27">
        <v>5385.7505199999996</v>
      </c>
      <c r="M25" s="27">
        <v>5385.7505199999996</v>
      </c>
      <c r="N25" s="27">
        <v>5385.7505199999996</v>
      </c>
      <c r="O25" s="27">
        <v>5385.7505199999996</v>
      </c>
      <c r="P25" s="27">
        <v>5385.7505199999996</v>
      </c>
      <c r="Q25" s="27">
        <v>5385.7505199999996</v>
      </c>
      <c r="R25" s="36"/>
      <c r="S25" s="28"/>
      <c r="T25" s="28"/>
    </row>
    <row r="26" spans="1:20" s="25" customFormat="1" x14ac:dyDescent="0.2">
      <c r="A26" s="67"/>
      <c r="B26" s="43"/>
      <c r="C26" s="44"/>
      <c r="D26" s="26" t="s">
        <v>12</v>
      </c>
      <c r="E26" s="27">
        <f t="shared" si="3"/>
        <v>3633</v>
      </c>
      <c r="F26" s="27">
        <v>3603</v>
      </c>
      <c r="G26" s="27">
        <v>30</v>
      </c>
      <c r="H26" s="27"/>
      <c r="I26" s="27"/>
      <c r="J26" s="27"/>
      <c r="K26" s="27"/>
      <c r="L26" s="29"/>
      <c r="M26" s="29"/>
      <c r="N26" s="29"/>
      <c r="O26" s="29"/>
      <c r="P26" s="29"/>
      <c r="Q26" s="29"/>
      <c r="R26" s="36"/>
      <c r="S26" s="28"/>
      <c r="T26" s="28"/>
    </row>
    <row r="27" spans="1:20" s="14" customFormat="1" ht="29.25" customHeight="1" x14ac:dyDescent="0.2">
      <c r="A27" s="46" t="s">
        <v>13</v>
      </c>
      <c r="B27" s="47"/>
      <c r="C27" s="48"/>
      <c r="D27" s="13" t="s">
        <v>0</v>
      </c>
      <c r="E27" s="12">
        <f>SUM(E9,E15,E21)</f>
        <v>78174.269549999997</v>
      </c>
      <c r="F27" s="12">
        <f>SUM(F28:F32)</f>
        <v>7843.3844799999997</v>
      </c>
      <c r="G27" s="12">
        <f>SUM(G28:G32)</f>
        <v>6013.8844800000006</v>
      </c>
      <c r="H27" s="12">
        <f t="shared" ref="H27:Q27" si="5">SUM(H28:H32)</f>
        <v>5983.8844799999997</v>
      </c>
      <c r="I27" s="12">
        <f t="shared" si="5"/>
        <v>6162.0333300000002</v>
      </c>
      <c r="J27" s="12">
        <f t="shared" si="5"/>
        <v>6305.3305399999999</v>
      </c>
      <c r="K27" s="12">
        <f t="shared" si="5"/>
        <v>6552.2503199999992</v>
      </c>
      <c r="L27" s="12">
        <f t="shared" si="5"/>
        <v>6552.2503199999992</v>
      </c>
      <c r="M27" s="12">
        <f t="shared" si="5"/>
        <v>6552.2503199999992</v>
      </c>
      <c r="N27" s="12">
        <f t="shared" si="5"/>
        <v>6552.2503199999992</v>
      </c>
      <c r="O27" s="12">
        <f t="shared" si="5"/>
        <v>6552.2503199999992</v>
      </c>
      <c r="P27" s="12">
        <f t="shared" si="5"/>
        <v>6552.2503199999992</v>
      </c>
      <c r="Q27" s="12">
        <f t="shared" si="5"/>
        <v>6552.2503199999992</v>
      </c>
      <c r="R27" s="36"/>
      <c r="S27" s="15"/>
      <c r="T27" s="15"/>
    </row>
    <row r="28" spans="1:20" s="14" customFormat="1" ht="37.5" customHeight="1" x14ac:dyDescent="0.2">
      <c r="A28" s="49"/>
      <c r="B28" s="50"/>
      <c r="C28" s="51"/>
      <c r="D28" s="11" t="s">
        <v>47</v>
      </c>
      <c r="E28" s="12">
        <f>SUM(F28:Q28)</f>
        <v>0</v>
      </c>
      <c r="F28" s="12">
        <f>F10+F16+F22</f>
        <v>0</v>
      </c>
      <c r="G28" s="12">
        <f t="shared" ref="G28:Q28" si="6">G10+G16+G22</f>
        <v>0</v>
      </c>
      <c r="H28" s="12">
        <f t="shared" si="6"/>
        <v>0</v>
      </c>
      <c r="I28" s="12">
        <f t="shared" si="6"/>
        <v>0</v>
      </c>
      <c r="J28" s="12">
        <f t="shared" si="6"/>
        <v>0</v>
      </c>
      <c r="K28" s="12">
        <f t="shared" si="6"/>
        <v>0</v>
      </c>
      <c r="L28" s="12">
        <f t="shared" si="6"/>
        <v>0</v>
      </c>
      <c r="M28" s="12">
        <f t="shared" si="6"/>
        <v>0</v>
      </c>
      <c r="N28" s="12">
        <f t="shared" si="6"/>
        <v>0</v>
      </c>
      <c r="O28" s="12">
        <f t="shared" si="6"/>
        <v>0</v>
      </c>
      <c r="P28" s="12">
        <f t="shared" si="6"/>
        <v>0</v>
      </c>
      <c r="Q28" s="12">
        <f t="shared" si="6"/>
        <v>0</v>
      </c>
      <c r="R28" s="36"/>
      <c r="S28" s="15"/>
      <c r="T28" s="15"/>
    </row>
    <row r="29" spans="1:20" s="14" customFormat="1" ht="49.5" x14ac:dyDescent="0.2">
      <c r="A29" s="49"/>
      <c r="B29" s="50"/>
      <c r="C29" s="51"/>
      <c r="D29" s="13" t="s">
        <v>9</v>
      </c>
      <c r="E29" s="12">
        <f t="shared" ref="E29:F32" si="7">SUM(E11,E17,E23)</f>
        <v>153.10344000000001</v>
      </c>
      <c r="F29" s="12">
        <f t="shared" si="7"/>
        <v>51.034480000000002</v>
      </c>
      <c r="G29" s="12">
        <f t="shared" ref="G29:J29" si="8">SUM(G11,G17,G23)</f>
        <v>51.034480000000002</v>
      </c>
      <c r="H29" s="12">
        <f t="shared" si="8"/>
        <v>51.034480000000002</v>
      </c>
      <c r="I29" s="12">
        <f t="shared" si="8"/>
        <v>0</v>
      </c>
      <c r="J29" s="12">
        <f t="shared" si="8"/>
        <v>0</v>
      </c>
      <c r="K29" s="12">
        <f t="shared" ref="K29:Q29" si="9">SUM(K11,K17,K23)</f>
        <v>0</v>
      </c>
      <c r="L29" s="19">
        <f t="shared" si="9"/>
        <v>0</v>
      </c>
      <c r="M29" s="19">
        <f t="shared" si="9"/>
        <v>0</v>
      </c>
      <c r="N29" s="19">
        <f t="shared" si="9"/>
        <v>0</v>
      </c>
      <c r="O29" s="19">
        <f t="shared" si="9"/>
        <v>0</v>
      </c>
      <c r="P29" s="19">
        <f t="shared" si="9"/>
        <v>0</v>
      </c>
      <c r="Q29" s="18">
        <f t="shared" si="9"/>
        <v>0</v>
      </c>
      <c r="R29" s="36"/>
      <c r="S29" s="15"/>
      <c r="T29" s="15"/>
    </row>
    <row r="30" spans="1:20" s="14" customFormat="1" x14ac:dyDescent="0.2">
      <c r="A30" s="49"/>
      <c r="B30" s="50"/>
      <c r="C30" s="51"/>
      <c r="D30" s="13" t="s">
        <v>10</v>
      </c>
      <c r="E30" s="12">
        <f t="shared" si="7"/>
        <v>0</v>
      </c>
      <c r="F30" s="12">
        <f t="shared" si="7"/>
        <v>0</v>
      </c>
      <c r="G30" s="12">
        <f>G12+G18</f>
        <v>0</v>
      </c>
      <c r="H30" s="12">
        <f>SUM(H12,H18,H24)</f>
        <v>0</v>
      </c>
      <c r="I30" s="12">
        <f>I12+I18</f>
        <v>0</v>
      </c>
      <c r="J30" s="12">
        <f>J12+J18</f>
        <v>0</v>
      </c>
      <c r="K30" s="12">
        <f>K12+K18</f>
        <v>0</v>
      </c>
      <c r="L30" s="20"/>
      <c r="M30" s="20"/>
      <c r="N30" s="20"/>
      <c r="O30" s="20"/>
      <c r="P30" s="20"/>
      <c r="Q30" s="17"/>
      <c r="R30" s="36"/>
      <c r="S30" s="15"/>
      <c r="T30" s="15"/>
    </row>
    <row r="31" spans="1:20" s="14" customFormat="1" ht="49.5" x14ac:dyDescent="0.2">
      <c r="A31" s="49"/>
      <c r="B31" s="50"/>
      <c r="C31" s="51"/>
      <c r="D31" s="13" t="s">
        <v>18</v>
      </c>
      <c r="E31" s="12">
        <f t="shared" si="7"/>
        <v>71920.666110000006</v>
      </c>
      <c r="F31" s="12">
        <f t="shared" si="7"/>
        <v>2271.85</v>
      </c>
      <c r="G31" s="12">
        <f>SUM(G13,G19,G25)</f>
        <v>5882.85</v>
      </c>
      <c r="H31" s="12">
        <f>SUM(H13,H19,H25)</f>
        <v>5882.8499999999995</v>
      </c>
      <c r="I31" s="12">
        <f t="shared" ref="I31:Q31" si="10">SUM(I13,I19,I25)</f>
        <v>6112.0333300000002</v>
      </c>
      <c r="J31" s="12">
        <f t="shared" si="10"/>
        <v>6255.3305399999999</v>
      </c>
      <c r="K31" s="12">
        <f t="shared" si="10"/>
        <v>6502.2503199999992</v>
      </c>
      <c r="L31" s="19">
        <f t="shared" si="10"/>
        <v>6502.2503199999992</v>
      </c>
      <c r="M31" s="19">
        <f t="shared" si="10"/>
        <v>6502.2503199999992</v>
      </c>
      <c r="N31" s="19">
        <f t="shared" si="10"/>
        <v>6502.2503199999992</v>
      </c>
      <c r="O31" s="19">
        <f t="shared" si="10"/>
        <v>6502.2503199999992</v>
      </c>
      <c r="P31" s="19">
        <f t="shared" si="10"/>
        <v>6502.2503199999992</v>
      </c>
      <c r="Q31" s="19">
        <f t="shared" si="10"/>
        <v>6502.2503199999992</v>
      </c>
      <c r="R31" s="15"/>
      <c r="S31" s="15"/>
      <c r="T31" s="15"/>
    </row>
    <row r="32" spans="1:20" s="14" customFormat="1" x14ac:dyDescent="0.2">
      <c r="A32" s="52"/>
      <c r="B32" s="53"/>
      <c r="C32" s="54"/>
      <c r="D32" s="13" t="s">
        <v>12</v>
      </c>
      <c r="E32" s="12">
        <f t="shared" si="7"/>
        <v>6100.5</v>
      </c>
      <c r="F32" s="12">
        <f t="shared" si="7"/>
        <v>5520.5</v>
      </c>
      <c r="G32" s="12">
        <f>SUM(G14,G20,G26)</f>
        <v>80</v>
      </c>
      <c r="H32" s="12">
        <f>SUM(H14,H20,H26)</f>
        <v>50</v>
      </c>
      <c r="I32" s="12">
        <f t="shared" ref="I32:Q32" si="11">SUM(I14,I20,I26)</f>
        <v>50</v>
      </c>
      <c r="J32" s="12">
        <f t="shared" si="11"/>
        <v>50</v>
      </c>
      <c r="K32" s="12">
        <f t="shared" si="11"/>
        <v>50</v>
      </c>
      <c r="L32" s="19">
        <f t="shared" si="11"/>
        <v>50</v>
      </c>
      <c r="M32" s="19">
        <f t="shared" si="11"/>
        <v>50</v>
      </c>
      <c r="N32" s="19">
        <f t="shared" si="11"/>
        <v>50</v>
      </c>
      <c r="O32" s="19">
        <f t="shared" si="11"/>
        <v>50</v>
      </c>
      <c r="P32" s="19">
        <f t="shared" si="11"/>
        <v>50</v>
      </c>
      <c r="Q32" s="18">
        <f t="shared" si="11"/>
        <v>50</v>
      </c>
    </row>
    <row r="33" spans="1:17" ht="16.5" customHeight="1" x14ac:dyDescent="0.2">
      <c r="A33" s="31" t="s">
        <v>14</v>
      </c>
      <c r="B33" s="32"/>
      <c r="C33" s="33"/>
      <c r="D33" s="5"/>
      <c r="E33" s="10"/>
      <c r="F33" s="10"/>
      <c r="G33" s="10"/>
      <c r="H33" s="10"/>
      <c r="I33" s="10"/>
      <c r="J33" s="10"/>
      <c r="K33" s="10"/>
      <c r="L33" s="16"/>
      <c r="M33" s="16"/>
      <c r="N33" s="16"/>
      <c r="O33" s="16"/>
      <c r="P33" s="16"/>
      <c r="Q33" s="16"/>
    </row>
    <row r="34" spans="1:17" ht="16.5" customHeight="1" x14ac:dyDescent="0.2">
      <c r="A34" s="55" t="s">
        <v>15</v>
      </c>
      <c r="B34" s="56"/>
      <c r="C34" s="57"/>
      <c r="D34" s="21" t="s">
        <v>0</v>
      </c>
      <c r="E34" s="10">
        <f t="shared" ref="E34:E45" si="12">SUM(F34:Q34)</f>
        <v>0</v>
      </c>
      <c r="F34" s="10">
        <f t="shared" ref="F34:K34" si="13">SUM(F36:F39)</f>
        <v>0</v>
      </c>
      <c r="G34" s="10">
        <f t="shared" si="13"/>
        <v>0</v>
      </c>
      <c r="H34" s="10">
        <f t="shared" si="13"/>
        <v>0</v>
      </c>
      <c r="I34" s="10">
        <f t="shared" si="13"/>
        <v>0</v>
      </c>
      <c r="J34" s="10">
        <f t="shared" si="13"/>
        <v>0</v>
      </c>
      <c r="K34" s="10">
        <f t="shared" si="13"/>
        <v>0</v>
      </c>
      <c r="L34" s="10"/>
      <c r="M34" s="10"/>
      <c r="N34" s="10"/>
      <c r="O34" s="10"/>
      <c r="P34" s="10"/>
      <c r="Q34" s="10"/>
    </row>
    <row r="35" spans="1:17" ht="39.75" customHeight="1" x14ac:dyDescent="0.2">
      <c r="A35" s="58"/>
      <c r="B35" s="59"/>
      <c r="C35" s="60"/>
      <c r="D35" s="22" t="s">
        <v>47</v>
      </c>
      <c r="E35" s="10">
        <f t="shared" si="12"/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</row>
    <row r="36" spans="1:17" ht="49.5" x14ac:dyDescent="0.2">
      <c r="A36" s="58"/>
      <c r="B36" s="59"/>
      <c r="C36" s="60"/>
      <c r="D36" s="1" t="s">
        <v>9</v>
      </c>
      <c r="E36" s="10">
        <f t="shared" si="12"/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</row>
    <row r="37" spans="1:17" x14ac:dyDescent="0.2">
      <c r="A37" s="58"/>
      <c r="B37" s="59"/>
      <c r="C37" s="60"/>
      <c r="D37" s="1" t="s">
        <v>10</v>
      </c>
      <c r="E37" s="10">
        <f t="shared" si="12"/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</row>
    <row r="38" spans="1:17" ht="49.5" x14ac:dyDescent="0.2">
      <c r="A38" s="58"/>
      <c r="B38" s="59"/>
      <c r="C38" s="60"/>
      <c r="D38" s="1" t="s">
        <v>18</v>
      </c>
      <c r="E38" s="10">
        <f t="shared" si="12"/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</row>
    <row r="39" spans="1:17" x14ac:dyDescent="0.2">
      <c r="A39" s="61"/>
      <c r="B39" s="62"/>
      <c r="C39" s="63"/>
      <c r="D39" s="1" t="s">
        <v>12</v>
      </c>
      <c r="E39" s="10">
        <f t="shared" si="12"/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</row>
    <row r="40" spans="1:17" ht="16.5" customHeight="1" x14ac:dyDescent="0.2">
      <c r="A40" s="55" t="s">
        <v>16</v>
      </c>
      <c r="B40" s="56"/>
      <c r="C40" s="57"/>
      <c r="D40" s="13" t="s">
        <v>0</v>
      </c>
      <c r="E40" s="12">
        <f t="shared" si="12"/>
        <v>78174.269549999997</v>
      </c>
      <c r="F40" s="12">
        <f>SUM(F41:F45)</f>
        <v>7843.3844799999997</v>
      </c>
      <c r="G40" s="12">
        <f t="shared" ref="G40:Q40" si="14">SUM(G41:G45)</f>
        <v>6013.8844800000006</v>
      </c>
      <c r="H40" s="12">
        <f t="shared" si="14"/>
        <v>5983.8844799999997</v>
      </c>
      <c r="I40" s="12">
        <f t="shared" si="14"/>
        <v>6162.0333300000002</v>
      </c>
      <c r="J40" s="12">
        <f t="shared" si="14"/>
        <v>6305.3305399999999</v>
      </c>
      <c r="K40" s="12">
        <f t="shared" si="14"/>
        <v>6552.2503199999992</v>
      </c>
      <c r="L40" s="12">
        <f t="shared" si="14"/>
        <v>6552.2503199999992</v>
      </c>
      <c r="M40" s="12">
        <f t="shared" si="14"/>
        <v>6552.2503199999992</v>
      </c>
      <c r="N40" s="12">
        <f t="shared" si="14"/>
        <v>6552.2503199999992</v>
      </c>
      <c r="O40" s="12">
        <f t="shared" si="14"/>
        <v>6552.2503199999992</v>
      </c>
      <c r="P40" s="12">
        <f t="shared" si="14"/>
        <v>6552.2503199999992</v>
      </c>
      <c r="Q40" s="12">
        <f t="shared" si="14"/>
        <v>6552.2503199999992</v>
      </c>
    </row>
    <row r="41" spans="1:17" ht="41.25" customHeight="1" x14ac:dyDescent="0.2">
      <c r="A41" s="58"/>
      <c r="B41" s="59"/>
      <c r="C41" s="60"/>
      <c r="D41" s="22" t="s">
        <v>47</v>
      </c>
      <c r="E41" s="12">
        <f t="shared" si="12"/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</row>
    <row r="42" spans="1:17" ht="49.5" x14ac:dyDescent="0.2">
      <c r="A42" s="58"/>
      <c r="B42" s="59"/>
      <c r="C42" s="60"/>
      <c r="D42" s="1" t="s">
        <v>9</v>
      </c>
      <c r="E42" s="10">
        <f t="shared" si="12"/>
        <v>153.10344000000001</v>
      </c>
      <c r="F42" s="10">
        <f>F29</f>
        <v>51.034480000000002</v>
      </c>
      <c r="G42" s="10">
        <f t="shared" ref="G42" si="15">G29</f>
        <v>51.034480000000002</v>
      </c>
      <c r="H42" s="10">
        <f>H29</f>
        <v>51.034480000000002</v>
      </c>
      <c r="I42" s="10">
        <f>I29</f>
        <v>0</v>
      </c>
      <c r="J42" s="10">
        <f t="shared" ref="J42:K42" si="16">J29</f>
        <v>0</v>
      </c>
      <c r="K42" s="10">
        <f t="shared" si="16"/>
        <v>0</v>
      </c>
      <c r="L42" s="10">
        <f t="shared" ref="L42:Q42" si="17">L29</f>
        <v>0</v>
      </c>
      <c r="M42" s="10">
        <f t="shared" si="17"/>
        <v>0</v>
      </c>
      <c r="N42" s="10">
        <f t="shared" si="17"/>
        <v>0</v>
      </c>
      <c r="O42" s="10">
        <f t="shared" si="17"/>
        <v>0</v>
      </c>
      <c r="P42" s="10">
        <f t="shared" si="17"/>
        <v>0</v>
      </c>
      <c r="Q42" s="10">
        <f t="shared" si="17"/>
        <v>0</v>
      </c>
    </row>
    <row r="43" spans="1:17" x14ac:dyDescent="0.2">
      <c r="A43" s="58"/>
      <c r="B43" s="59"/>
      <c r="C43" s="60"/>
      <c r="D43" s="1" t="s">
        <v>10</v>
      </c>
      <c r="E43" s="10">
        <f t="shared" si="12"/>
        <v>0</v>
      </c>
      <c r="F43" s="10">
        <f t="shared" ref="F43:G43" si="18">F30</f>
        <v>0</v>
      </c>
      <c r="G43" s="10">
        <f t="shared" si="18"/>
        <v>0</v>
      </c>
      <c r="H43" s="10">
        <f t="shared" ref="H43:I43" si="19">H30</f>
        <v>0</v>
      </c>
      <c r="I43" s="10">
        <f t="shared" si="19"/>
        <v>0</v>
      </c>
      <c r="J43" s="10">
        <f t="shared" ref="J43:K43" si="20">J30</f>
        <v>0</v>
      </c>
      <c r="K43" s="10">
        <f t="shared" si="20"/>
        <v>0</v>
      </c>
      <c r="L43" s="10">
        <f t="shared" ref="L43:Q43" si="21">L30</f>
        <v>0</v>
      </c>
      <c r="M43" s="10">
        <f t="shared" si="21"/>
        <v>0</v>
      </c>
      <c r="N43" s="10">
        <f t="shared" si="21"/>
        <v>0</v>
      </c>
      <c r="O43" s="10">
        <f t="shared" si="21"/>
        <v>0</v>
      </c>
      <c r="P43" s="10">
        <f t="shared" si="21"/>
        <v>0</v>
      </c>
      <c r="Q43" s="10">
        <f t="shared" si="21"/>
        <v>0</v>
      </c>
    </row>
    <row r="44" spans="1:17" ht="49.5" x14ac:dyDescent="0.2">
      <c r="A44" s="58"/>
      <c r="B44" s="59"/>
      <c r="C44" s="60"/>
      <c r="D44" s="1" t="s">
        <v>18</v>
      </c>
      <c r="E44" s="10">
        <f t="shared" si="12"/>
        <v>71920.666109999991</v>
      </c>
      <c r="F44" s="10">
        <f t="shared" ref="F44:G44" si="22">F31</f>
        <v>2271.85</v>
      </c>
      <c r="G44" s="10">
        <f t="shared" si="22"/>
        <v>5882.85</v>
      </c>
      <c r="H44" s="10">
        <f t="shared" ref="H44:I44" si="23">H31</f>
        <v>5882.8499999999995</v>
      </c>
      <c r="I44" s="10">
        <f t="shared" si="23"/>
        <v>6112.0333300000002</v>
      </c>
      <c r="J44" s="10">
        <f t="shared" ref="J44:K44" si="24">J31</f>
        <v>6255.3305399999999</v>
      </c>
      <c r="K44" s="10">
        <f t="shared" si="24"/>
        <v>6502.2503199999992</v>
      </c>
      <c r="L44" s="10">
        <f t="shared" ref="L44:Q44" si="25">L31</f>
        <v>6502.2503199999992</v>
      </c>
      <c r="M44" s="10">
        <f t="shared" si="25"/>
        <v>6502.2503199999992</v>
      </c>
      <c r="N44" s="10">
        <f t="shared" si="25"/>
        <v>6502.2503199999992</v>
      </c>
      <c r="O44" s="10">
        <f t="shared" si="25"/>
        <v>6502.2503199999992</v>
      </c>
      <c r="P44" s="10">
        <f t="shared" si="25"/>
        <v>6502.2503199999992</v>
      </c>
      <c r="Q44" s="10">
        <f t="shared" si="25"/>
        <v>6502.2503199999992</v>
      </c>
    </row>
    <row r="45" spans="1:17" x14ac:dyDescent="0.2">
      <c r="A45" s="61"/>
      <c r="B45" s="62"/>
      <c r="C45" s="63"/>
      <c r="D45" s="1" t="s">
        <v>12</v>
      </c>
      <c r="E45" s="10">
        <f t="shared" si="12"/>
        <v>6100.5</v>
      </c>
      <c r="F45" s="10">
        <f t="shared" ref="F45:G45" si="26">F32</f>
        <v>5520.5</v>
      </c>
      <c r="G45" s="10">
        <f t="shared" si="26"/>
        <v>80</v>
      </c>
      <c r="H45" s="10">
        <f t="shared" ref="H45:I45" si="27">H32</f>
        <v>50</v>
      </c>
      <c r="I45" s="10">
        <f t="shared" si="27"/>
        <v>50</v>
      </c>
      <c r="J45" s="10">
        <f t="shared" ref="J45:K45" si="28">J32</f>
        <v>50</v>
      </c>
      <c r="K45" s="10">
        <f t="shared" si="28"/>
        <v>50</v>
      </c>
      <c r="L45" s="10">
        <f t="shared" ref="L45:Q45" si="29">L32</f>
        <v>50</v>
      </c>
      <c r="M45" s="10">
        <f t="shared" si="29"/>
        <v>50</v>
      </c>
      <c r="N45" s="10">
        <f t="shared" si="29"/>
        <v>50</v>
      </c>
      <c r="O45" s="10">
        <f t="shared" si="29"/>
        <v>50</v>
      </c>
      <c r="P45" s="10">
        <f t="shared" si="29"/>
        <v>50</v>
      </c>
      <c r="Q45" s="10">
        <f t="shared" si="29"/>
        <v>50</v>
      </c>
    </row>
    <row r="46" spans="1:17" ht="16.5" customHeight="1" x14ac:dyDescent="0.2">
      <c r="A46" s="31" t="s">
        <v>14</v>
      </c>
      <c r="B46" s="32"/>
      <c r="C46" s="33"/>
      <c r="D46" s="5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1:17" ht="16.5" customHeight="1" x14ac:dyDescent="0.2">
      <c r="A47" s="55" t="s">
        <v>21</v>
      </c>
      <c r="B47" s="56"/>
      <c r="C47" s="57"/>
      <c r="D47" s="13" t="s">
        <v>0</v>
      </c>
      <c r="E47" s="12">
        <f>SUM(F47:Q47)</f>
        <v>15984.103440000001</v>
      </c>
      <c r="F47" s="12">
        <f>SUM(F48:F52)</f>
        <v>3892.0344800000003</v>
      </c>
      <c r="G47" s="12">
        <f t="shared" ref="G47:O47" si="30">SUM(G48:G52)</f>
        <v>1141.03448</v>
      </c>
      <c r="H47" s="12">
        <f t="shared" si="30"/>
        <v>1141.03448</v>
      </c>
      <c r="I47" s="12">
        <f t="shared" si="30"/>
        <v>1090</v>
      </c>
      <c r="J47" s="12">
        <f t="shared" si="30"/>
        <v>1090</v>
      </c>
      <c r="K47" s="12">
        <f t="shared" si="30"/>
        <v>1090</v>
      </c>
      <c r="L47" s="12">
        <f t="shared" si="30"/>
        <v>1090</v>
      </c>
      <c r="M47" s="12">
        <f t="shared" si="30"/>
        <v>1090</v>
      </c>
      <c r="N47" s="12">
        <f t="shared" si="30"/>
        <v>1090</v>
      </c>
      <c r="O47" s="12">
        <f t="shared" si="30"/>
        <v>1090</v>
      </c>
      <c r="P47" s="12">
        <f t="shared" ref="P47" si="31">SUM(P48:P52)</f>
        <v>1090</v>
      </c>
      <c r="Q47" s="12">
        <f t="shared" ref="Q47" si="32">SUM(Q48:Q52)</f>
        <v>1090</v>
      </c>
    </row>
    <row r="48" spans="1:17" ht="48.75" customHeight="1" x14ac:dyDescent="0.2">
      <c r="A48" s="58"/>
      <c r="B48" s="59"/>
      <c r="C48" s="60"/>
      <c r="D48" s="22" t="s">
        <v>47</v>
      </c>
      <c r="E48" s="12">
        <f t="shared" ref="E48:E52" si="33">SUM(F48:Q48)</f>
        <v>0</v>
      </c>
      <c r="F48" s="12">
        <f>F10</f>
        <v>0</v>
      </c>
      <c r="G48" s="12">
        <f t="shared" ref="G48:Q48" si="34">G10</f>
        <v>0</v>
      </c>
      <c r="H48" s="12">
        <f t="shared" si="34"/>
        <v>0</v>
      </c>
      <c r="I48" s="12">
        <f t="shared" si="34"/>
        <v>0</v>
      </c>
      <c r="J48" s="12">
        <f t="shared" si="34"/>
        <v>0</v>
      </c>
      <c r="K48" s="12">
        <f t="shared" si="34"/>
        <v>0</v>
      </c>
      <c r="L48" s="12">
        <f t="shared" si="34"/>
        <v>0</v>
      </c>
      <c r="M48" s="12">
        <f t="shared" si="34"/>
        <v>0</v>
      </c>
      <c r="N48" s="12">
        <f t="shared" si="34"/>
        <v>0</v>
      </c>
      <c r="O48" s="12">
        <f t="shared" si="34"/>
        <v>0</v>
      </c>
      <c r="P48" s="12">
        <f t="shared" si="34"/>
        <v>0</v>
      </c>
      <c r="Q48" s="12">
        <f t="shared" si="34"/>
        <v>0</v>
      </c>
    </row>
    <row r="49" spans="1:17" ht="49.5" x14ac:dyDescent="0.2">
      <c r="A49" s="58"/>
      <c r="B49" s="59"/>
      <c r="C49" s="60"/>
      <c r="D49" s="1" t="s">
        <v>9</v>
      </c>
      <c r="E49" s="10">
        <f t="shared" si="33"/>
        <v>153.10344000000001</v>
      </c>
      <c r="F49" s="10">
        <f>F11</f>
        <v>51.034480000000002</v>
      </c>
      <c r="G49" s="10">
        <f t="shared" ref="G49:Q49" si="35">G11</f>
        <v>51.034480000000002</v>
      </c>
      <c r="H49" s="10">
        <f t="shared" si="35"/>
        <v>51.034480000000002</v>
      </c>
      <c r="I49" s="10">
        <f t="shared" si="35"/>
        <v>0</v>
      </c>
      <c r="J49" s="10">
        <f t="shared" si="35"/>
        <v>0</v>
      </c>
      <c r="K49" s="10">
        <f t="shared" si="35"/>
        <v>0</v>
      </c>
      <c r="L49" s="10">
        <f t="shared" si="35"/>
        <v>0</v>
      </c>
      <c r="M49" s="10">
        <f t="shared" si="35"/>
        <v>0</v>
      </c>
      <c r="N49" s="10">
        <f t="shared" si="35"/>
        <v>0</v>
      </c>
      <c r="O49" s="10">
        <f t="shared" si="35"/>
        <v>0</v>
      </c>
      <c r="P49" s="10">
        <f t="shared" si="35"/>
        <v>0</v>
      </c>
      <c r="Q49" s="10">
        <f t="shared" si="35"/>
        <v>0</v>
      </c>
    </row>
    <row r="50" spans="1:17" x14ac:dyDescent="0.2">
      <c r="A50" s="58"/>
      <c r="B50" s="59"/>
      <c r="C50" s="60"/>
      <c r="D50" s="1" t="s">
        <v>10</v>
      </c>
      <c r="E50" s="10">
        <f t="shared" si="33"/>
        <v>0</v>
      </c>
      <c r="F50" s="10">
        <f>F12</f>
        <v>0</v>
      </c>
      <c r="G50" s="10">
        <f t="shared" ref="G50:Q50" si="36">G12</f>
        <v>0</v>
      </c>
      <c r="H50" s="10">
        <f t="shared" si="36"/>
        <v>0</v>
      </c>
      <c r="I50" s="10">
        <f t="shared" si="36"/>
        <v>0</v>
      </c>
      <c r="J50" s="10">
        <f t="shared" si="36"/>
        <v>0</v>
      </c>
      <c r="K50" s="10">
        <f t="shared" si="36"/>
        <v>0</v>
      </c>
      <c r="L50" s="10">
        <f t="shared" si="36"/>
        <v>0</v>
      </c>
      <c r="M50" s="10">
        <f t="shared" si="36"/>
        <v>0</v>
      </c>
      <c r="N50" s="10">
        <f t="shared" si="36"/>
        <v>0</v>
      </c>
      <c r="O50" s="10">
        <f t="shared" si="36"/>
        <v>0</v>
      </c>
      <c r="P50" s="10">
        <f t="shared" si="36"/>
        <v>0</v>
      </c>
      <c r="Q50" s="10">
        <f t="shared" si="36"/>
        <v>0</v>
      </c>
    </row>
    <row r="51" spans="1:17" ht="49.5" x14ac:dyDescent="0.2">
      <c r="A51" s="58"/>
      <c r="B51" s="59"/>
      <c r="C51" s="60"/>
      <c r="D51" s="1" t="s">
        <v>18</v>
      </c>
      <c r="E51" s="10">
        <f t="shared" si="33"/>
        <v>13363.5</v>
      </c>
      <c r="F51" s="10">
        <f>F13</f>
        <v>1923.5</v>
      </c>
      <c r="G51" s="10">
        <f t="shared" ref="G51:Q51" si="37">G13</f>
        <v>1040</v>
      </c>
      <c r="H51" s="10">
        <f t="shared" si="37"/>
        <v>1040</v>
      </c>
      <c r="I51" s="10">
        <f t="shared" si="37"/>
        <v>1040</v>
      </c>
      <c r="J51" s="10">
        <f t="shared" si="37"/>
        <v>1040</v>
      </c>
      <c r="K51" s="10">
        <f t="shared" si="37"/>
        <v>1040</v>
      </c>
      <c r="L51" s="10">
        <f t="shared" si="37"/>
        <v>1040</v>
      </c>
      <c r="M51" s="10">
        <f t="shared" si="37"/>
        <v>1040</v>
      </c>
      <c r="N51" s="10">
        <f t="shared" si="37"/>
        <v>1040</v>
      </c>
      <c r="O51" s="10">
        <f t="shared" si="37"/>
        <v>1040</v>
      </c>
      <c r="P51" s="10">
        <f t="shared" si="37"/>
        <v>1040</v>
      </c>
      <c r="Q51" s="10">
        <f t="shared" si="37"/>
        <v>1040</v>
      </c>
    </row>
    <row r="52" spans="1:17" x14ac:dyDescent="0.2">
      <c r="A52" s="61"/>
      <c r="B52" s="62"/>
      <c r="C52" s="63"/>
      <c r="D52" s="1" t="s">
        <v>12</v>
      </c>
      <c r="E52" s="10">
        <f t="shared" si="33"/>
        <v>2467.5</v>
      </c>
      <c r="F52" s="10">
        <f>F14</f>
        <v>1917.5</v>
      </c>
      <c r="G52" s="10">
        <f t="shared" ref="G52:Q52" si="38">G14</f>
        <v>50</v>
      </c>
      <c r="H52" s="10">
        <f t="shared" si="38"/>
        <v>50</v>
      </c>
      <c r="I52" s="10">
        <f t="shared" si="38"/>
        <v>50</v>
      </c>
      <c r="J52" s="10">
        <f t="shared" si="38"/>
        <v>50</v>
      </c>
      <c r="K52" s="10">
        <f t="shared" si="38"/>
        <v>50</v>
      </c>
      <c r="L52" s="10">
        <f t="shared" si="38"/>
        <v>50</v>
      </c>
      <c r="M52" s="10">
        <f t="shared" si="38"/>
        <v>50</v>
      </c>
      <c r="N52" s="10">
        <f t="shared" si="38"/>
        <v>50</v>
      </c>
      <c r="O52" s="10">
        <f t="shared" si="38"/>
        <v>50</v>
      </c>
      <c r="P52" s="10">
        <f t="shared" si="38"/>
        <v>50</v>
      </c>
      <c r="Q52" s="10">
        <f t="shared" si="38"/>
        <v>50</v>
      </c>
    </row>
    <row r="53" spans="1:17" ht="16.5" customHeight="1" x14ac:dyDescent="0.2">
      <c r="A53" s="55" t="s">
        <v>20</v>
      </c>
      <c r="B53" s="56"/>
      <c r="C53" s="57"/>
      <c r="D53" s="13" t="s">
        <v>0</v>
      </c>
      <c r="E53" s="12">
        <f>SUM(F53:Q53)</f>
        <v>62190.166109999998</v>
      </c>
      <c r="F53" s="12">
        <f>SUM(F54:F58)</f>
        <v>3951.35</v>
      </c>
      <c r="G53" s="12">
        <f t="shared" ref="G53:Q53" si="39">SUM(G54:G58)</f>
        <v>4872.8500000000004</v>
      </c>
      <c r="H53" s="12">
        <f t="shared" si="39"/>
        <v>4842.8499999999995</v>
      </c>
      <c r="I53" s="12">
        <f t="shared" si="39"/>
        <v>5072.0333300000002</v>
      </c>
      <c r="J53" s="12">
        <f t="shared" si="39"/>
        <v>5215.3305399999999</v>
      </c>
      <c r="K53" s="12">
        <f t="shared" si="39"/>
        <v>5462.2503199999992</v>
      </c>
      <c r="L53" s="12">
        <f t="shared" si="39"/>
        <v>5462.2503199999992</v>
      </c>
      <c r="M53" s="12">
        <f t="shared" si="39"/>
        <v>5462.2503199999992</v>
      </c>
      <c r="N53" s="12">
        <f t="shared" si="39"/>
        <v>5462.2503199999992</v>
      </c>
      <c r="O53" s="12">
        <f t="shared" si="39"/>
        <v>5462.2503199999992</v>
      </c>
      <c r="P53" s="12">
        <f t="shared" si="39"/>
        <v>5462.2503199999992</v>
      </c>
      <c r="Q53" s="12">
        <f t="shared" si="39"/>
        <v>5462.2503199999992</v>
      </c>
    </row>
    <row r="54" spans="1:17" ht="48.75" customHeight="1" x14ac:dyDescent="0.2">
      <c r="A54" s="58"/>
      <c r="B54" s="59"/>
      <c r="C54" s="60"/>
      <c r="D54" s="22" t="s">
        <v>47</v>
      </c>
      <c r="E54" s="12">
        <f>SUM(F54:Q54)</f>
        <v>0</v>
      </c>
      <c r="F54" s="12">
        <f>F16+F22</f>
        <v>0</v>
      </c>
      <c r="G54" s="12">
        <f t="shared" ref="G54:Q54" si="40">G16+G22</f>
        <v>0</v>
      </c>
      <c r="H54" s="12">
        <f t="shared" si="40"/>
        <v>0</v>
      </c>
      <c r="I54" s="12">
        <f t="shared" si="40"/>
        <v>0</v>
      </c>
      <c r="J54" s="12">
        <f t="shared" si="40"/>
        <v>0</v>
      </c>
      <c r="K54" s="12">
        <f t="shared" si="40"/>
        <v>0</v>
      </c>
      <c r="L54" s="12">
        <f t="shared" si="40"/>
        <v>0</v>
      </c>
      <c r="M54" s="12">
        <f t="shared" si="40"/>
        <v>0</v>
      </c>
      <c r="N54" s="12">
        <f t="shared" si="40"/>
        <v>0</v>
      </c>
      <c r="O54" s="12">
        <f t="shared" si="40"/>
        <v>0</v>
      </c>
      <c r="P54" s="12">
        <f t="shared" si="40"/>
        <v>0</v>
      </c>
      <c r="Q54" s="12">
        <f t="shared" si="40"/>
        <v>0</v>
      </c>
    </row>
    <row r="55" spans="1:17" ht="49.5" x14ac:dyDescent="0.2">
      <c r="A55" s="58"/>
      <c r="B55" s="59"/>
      <c r="C55" s="60"/>
      <c r="D55" s="1" t="s">
        <v>9</v>
      </c>
      <c r="E55" s="10">
        <f>SUM(F55:I55)</f>
        <v>0</v>
      </c>
      <c r="F55" s="10">
        <f>F17+F23</f>
        <v>0</v>
      </c>
      <c r="G55" s="10">
        <f t="shared" ref="G55:Q55" si="41">G17+G23</f>
        <v>0</v>
      </c>
      <c r="H55" s="10">
        <f t="shared" si="41"/>
        <v>0</v>
      </c>
      <c r="I55" s="10">
        <f t="shared" si="41"/>
        <v>0</v>
      </c>
      <c r="J55" s="10">
        <f t="shared" si="41"/>
        <v>0</v>
      </c>
      <c r="K55" s="10">
        <f t="shared" si="41"/>
        <v>0</v>
      </c>
      <c r="L55" s="10">
        <f t="shared" si="41"/>
        <v>0</v>
      </c>
      <c r="M55" s="10">
        <f t="shared" si="41"/>
        <v>0</v>
      </c>
      <c r="N55" s="10">
        <f t="shared" si="41"/>
        <v>0</v>
      </c>
      <c r="O55" s="10">
        <f t="shared" si="41"/>
        <v>0</v>
      </c>
      <c r="P55" s="10">
        <f t="shared" si="41"/>
        <v>0</v>
      </c>
      <c r="Q55" s="10">
        <f t="shared" si="41"/>
        <v>0</v>
      </c>
    </row>
    <row r="56" spans="1:17" x14ac:dyDescent="0.2">
      <c r="A56" s="58"/>
      <c r="B56" s="59"/>
      <c r="C56" s="60"/>
      <c r="D56" s="1" t="s">
        <v>10</v>
      </c>
      <c r="E56" s="10">
        <f>SUM(F56:I56)</f>
        <v>0</v>
      </c>
      <c r="F56" s="10">
        <f>F18+F24</f>
        <v>0</v>
      </c>
      <c r="G56" s="10">
        <f t="shared" ref="G56:Q56" si="42">G18+G24</f>
        <v>0</v>
      </c>
      <c r="H56" s="10">
        <f t="shared" si="42"/>
        <v>0</v>
      </c>
      <c r="I56" s="10">
        <f t="shared" si="42"/>
        <v>0</v>
      </c>
      <c r="J56" s="10">
        <f t="shared" si="42"/>
        <v>0</v>
      </c>
      <c r="K56" s="10">
        <f t="shared" si="42"/>
        <v>0</v>
      </c>
      <c r="L56" s="10">
        <f t="shared" si="42"/>
        <v>0</v>
      </c>
      <c r="M56" s="10">
        <f t="shared" si="42"/>
        <v>0</v>
      </c>
      <c r="N56" s="10">
        <f t="shared" si="42"/>
        <v>0</v>
      </c>
      <c r="O56" s="10">
        <f t="shared" si="42"/>
        <v>0</v>
      </c>
      <c r="P56" s="10">
        <f t="shared" si="42"/>
        <v>0</v>
      </c>
      <c r="Q56" s="10">
        <f t="shared" si="42"/>
        <v>0</v>
      </c>
    </row>
    <row r="57" spans="1:17" ht="49.5" x14ac:dyDescent="0.2">
      <c r="A57" s="58"/>
      <c r="B57" s="59"/>
      <c r="C57" s="60"/>
      <c r="D57" s="1" t="s">
        <v>11</v>
      </c>
      <c r="E57" s="10">
        <f>SUM(F57:I57)</f>
        <v>15106.083329999999</v>
      </c>
      <c r="F57" s="10">
        <f>F19+F25</f>
        <v>348.35</v>
      </c>
      <c r="G57" s="10">
        <f t="shared" ref="G57:Q57" si="43">G19+G25</f>
        <v>4842.8500000000004</v>
      </c>
      <c r="H57" s="10">
        <f t="shared" si="43"/>
        <v>4842.8499999999995</v>
      </c>
      <c r="I57" s="10">
        <f t="shared" si="43"/>
        <v>5072.0333300000002</v>
      </c>
      <c r="J57" s="10">
        <f t="shared" si="43"/>
        <v>5215.3305399999999</v>
      </c>
      <c r="K57" s="10">
        <f t="shared" si="43"/>
        <v>5462.2503199999992</v>
      </c>
      <c r="L57" s="10">
        <f t="shared" si="43"/>
        <v>5462.2503199999992</v>
      </c>
      <c r="M57" s="10">
        <f t="shared" si="43"/>
        <v>5462.2503199999992</v>
      </c>
      <c r="N57" s="10">
        <f t="shared" si="43"/>
        <v>5462.2503199999992</v>
      </c>
      <c r="O57" s="10">
        <f t="shared" si="43"/>
        <v>5462.2503199999992</v>
      </c>
      <c r="P57" s="10">
        <f t="shared" si="43"/>
        <v>5462.2503199999992</v>
      </c>
      <c r="Q57" s="10">
        <f t="shared" si="43"/>
        <v>5462.2503199999992</v>
      </c>
    </row>
    <row r="58" spans="1:17" x14ac:dyDescent="0.2">
      <c r="A58" s="61"/>
      <c r="B58" s="62"/>
      <c r="C58" s="63"/>
      <c r="D58" s="1" t="s">
        <v>12</v>
      </c>
      <c r="E58" s="10">
        <f>SUM(F58:I58)</f>
        <v>3633</v>
      </c>
      <c r="F58" s="10">
        <f>F20+F26</f>
        <v>3603</v>
      </c>
      <c r="G58" s="10">
        <f t="shared" ref="G58:Q58" si="44">G20+G26</f>
        <v>30</v>
      </c>
      <c r="H58" s="10">
        <f t="shared" si="44"/>
        <v>0</v>
      </c>
      <c r="I58" s="10">
        <f t="shared" si="44"/>
        <v>0</v>
      </c>
      <c r="J58" s="10">
        <f t="shared" si="44"/>
        <v>0</v>
      </c>
      <c r="K58" s="10">
        <f t="shared" si="44"/>
        <v>0</v>
      </c>
      <c r="L58" s="10">
        <f t="shared" si="44"/>
        <v>0</v>
      </c>
      <c r="M58" s="10">
        <f t="shared" si="44"/>
        <v>0</v>
      </c>
      <c r="N58" s="10">
        <f t="shared" si="44"/>
        <v>0</v>
      </c>
      <c r="O58" s="10">
        <f t="shared" si="44"/>
        <v>0</v>
      </c>
      <c r="P58" s="10">
        <f t="shared" si="44"/>
        <v>0</v>
      </c>
      <c r="Q58" s="10">
        <f t="shared" si="44"/>
        <v>0</v>
      </c>
    </row>
  </sheetData>
  <mergeCells count="23">
    <mergeCell ref="R19:R24"/>
    <mergeCell ref="R25:R30"/>
    <mergeCell ref="C9:C14"/>
    <mergeCell ref="A6:A7"/>
    <mergeCell ref="B6:B7"/>
    <mergeCell ref="C6:C7"/>
    <mergeCell ref="D6:D7"/>
    <mergeCell ref="A9:A20"/>
    <mergeCell ref="B9:B20"/>
    <mergeCell ref="A27:C32"/>
    <mergeCell ref="E6:Q6"/>
    <mergeCell ref="A47:C52"/>
    <mergeCell ref="A53:C58"/>
    <mergeCell ref="P2:Q2"/>
    <mergeCell ref="A46:C46"/>
    <mergeCell ref="A33:C33"/>
    <mergeCell ref="A34:C39"/>
    <mergeCell ref="A40:C45"/>
    <mergeCell ref="C15:C20"/>
    <mergeCell ref="A21:A26"/>
    <mergeCell ref="C21:C26"/>
    <mergeCell ref="B21:B26"/>
    <mergeCell ref="H3:L3"/>
  </mergeCells>
  <pageMargins left="1.1811023622047245" right="0.39370078740157483" top="0.47244094488188981" bottom="0.47244094488188981" header="0.31496062992125984" footer="0.31496062992125984"/>
  <pageSetup paperSize="9" scale="37" fitToHeight="0" orientation="landscape" r:id="rId1"/>
  <rowBreaks count="1" manualBreakCount="1">
    <brk id="4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2019-05-13T07:39:06Z</cp:lastPrinted>
  <dcterms:created xsi:type="dcterms:W3CDTF">1996-10-08T23:32:33Z</dcterms:created>
  <dcterms:modified xsi:type="dcterms:W3CDTF">2019-05-13T12:16:59Z</dcterms:modified>
</cp:coreProperties>
</file>