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743-п от 06.12.2019г - копия\"/>
    </mc:Choice>
  </mc:AlternateContent>
  <xr:revisionPtr revIDLastSave="0" documentId="13_ncr:1_{FD877FBC-A2A8-4E08-AFF8-B61D8AF7D1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3" l="1"/>
  <c r="F24" i="3"/>
  <c r="F25" i="3"/>
  <c r="F23" i="3" l="1"/>
  <c r="F26" i="3" l="1"/>
  <c r="F19" i="3" l="1"/>
  <c r="F20" i="3" l="1"/>
  <c r="F32" i="3"/>
  <c r="F14" i="3"/>
  <c r="F31" i="3" l="1"/>
  <c r="F37" i="3" l="1"/>
  <c r="N54" i="3" l="1"/>
  <c r="J55" i="3"/>
  <c r="K55" i="3"/>
  <c r="H56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K48" i="3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1" i="3" s="1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3" i="3" s="1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<sst xmlns="http://schemas.openxmlformats.org/spreadsheetml/2006/main" count="76" uniqueCount="31">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</sst>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8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168" fontId="1" fillId="0" borderId="0" xfId="1" applyNumberFormat="1" applyFont="1" applyFill="1" applyAlignment="1" applyProtection="1">
      <alignment vertical="center" wrapText="1"/>
    </xf>
    <xf numFmtId="168" fontId="1" fillId="0" borderId="0" xfId="1" applyNumberFormat="1" applyFont="1" applyFill="1" applyAlignment="1" applyProtection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8"/>
  <sheetViews>
    <sheetView tabSelected="1" topLeftCell="C1" zoomScaleNormal="100" workbookViewId="0">
      <selection activeCell="R38" sqref="R38:R50"/>
    </sheetView>
  </sheetViews>
  <sheetFormatPr defaultRowHeight="12" x14ac:dyDescent="0.2"/>
  <cols>
    <col min="1" max="1" width="6.7109375" style="1" bestFit="1" customWidth="1"/>
    <col min="2" max="2" width="26.85546875" style="2" customWidth="1"/>
    <col min="3" max="3" width="23.140625" style="2" customWidth="1"/>
    <col min="4" max="4" width="26.28515625" style="2" customWidth="1"/>
    <col min="5" max="5" width="15.28515625" style="2" customWidth="1"/>
    <col min="6" max="6" width="14.7109375" style="2" customWidth="1"/>
    <col min="7" max="7" width="14.5703125" style="2" customWidth="1"/>
    <col min="8" max="8" width="15.28515625" style="2" customWidth="1"/>
    <col min="9" max="9" width="15" style="2" customWidth="1"/>
    <col min="10" max="10" width="14.5703125" style="2" customWidth="1"/>
    <col min="11" max="12" width="13.7109375" style="2" bestFit="1" customWidth="1"/>
    <col min="13" max="13" width="14.7109375" style="2" bestFit="1" customWidth="1"/>
    <col min="14" max="17" width="13.7109375" style="2" bestFit="1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x14ac:dyDescent="0.2">
      <c r="B2" s="1"/>
      <c r="C2" s="1"/>
      <c r="D2" s="1"/>
      <c r="E2" s="1"/>
      <c r="F2" s="41" t="s">
        <v>0</v>
      </c>
      <c r="G2" s="41"/>
      <c r="H2" s="1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x14ac:dyDescent="0.2">
      <c r="A4" s="41" t="s">
        <v>1</v>
      </c>
      <c r="B4" s="41"/>
      <c r="C4" s="41"/>
      <c r="D4" s="41"/>
      <c r="E4" s="41"/>
      <c r="F4" s="41"/>
      <c r="G4" s="41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0" t="s">
        <v>2</v>
      </c>
      <c r="B6" s="20" t="s">
        <v>3</v>
      </c>
      <c r="C6" s="20" t="s">
        <v>4</v>
      </c>
      <c r="D6" s="20" t="s">
        <v>5</v>
      </c>
      <c r="E6" s="20" t="s">
        <v>6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s="3" customFormat="1" ht="17.25" customHeight="1" x14ac:dyDescent="0.2">
      <c r="A7" s="20"/>
      <c r="B7" s="20"/>
      <c r="C7" s="20"/>
      <c r="D7" s="20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4" t="s">
        <v>10</v>
      </c>
      <c r="B9" s="21" t="s">
        <v>25</v>
      </c>
      <c r="C9" s="20" t="s">
        <v>29</v>
      </c>
      <c r="D9" s="6" t="s">
        <v>11</v>
      </c>
      <c r="E9" s="7">
        <f t="shared" ref="E9:E34" si="0">SUM(F9:Q9)</f>
        <v>460581.83441000001</v>
      </c>
      <c r="F9" s="7">
        <f>SUM(F10:F14)</f>
        <v>21705.934409999998</v>
      </c>
      <c r="G9" s="7">
        <f t="shared" ref="G9:Q9" si="1">SUM(G10:G14)</f>
        <v>67650</v>
      </c>
      <c r="H9" s="7">
        <f t="shared" si="1"/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5"/>
      <c r="B10" s="22"/>
      <c r="C10" s="20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18.75" customHeight="1" x14ac:dyDescent="0.2">
      <c r="A11" s="25"/>
      <c r="B11" s="22"/>
      <c r="C11" s="20"/>
      <c r="D11" s="8" t="s">
        <v>12</v>
      </c>
      <c r="E11" s="7">
        <f t="shared" si="0"/>
        <v>4000</v>
      </c>
      <c r="F11" s="9">
        <f>0+1000+1000+2000</f>
        <v>4000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5"/>
      <c r="B12" s="22"/>
      <c r="C12" s="20"/>
      <c r="D12" s="8" t="s">
        <v>13</v>
      </c>
      <c r="E12" s="7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5"/>
      <c r="B13" s="22"/>
      <c r="C13" s="20"/>
      <c r="D13" s="8" t="s">
        <v>14</v>
      </c>
      <c r="E13" s="7">
        <f t="shared" si="0"/>
        <v>179299.83441000001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v>19349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x14ac:dyDescent="0.2">
      <c r="A14" s="26"/>
      <c r="B14" s="23"/>
      <c r="C14" s="20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0" t="s">
        <v>16</v>
      </c>
      <c r="B15" s="21" t="s">
        <v>28</v>
      </c>
      <c r="C15" s="24" t="s">
        <v>30</v>
      </c>
      <c r="D15" s="6" t="s">
        <v>11</v>
      </c>
      <c r="E15" s="7">
        <f t="shared" si="0"/>
        <v>59821.15848647544</v>
      </c>
      <c r="F15" s="7">
        <f>SUM(F16:F20)</f>
        <v>2859.1064799999995</v>
      </c>
      <c r="G15" s="7">
        <v>4465.0219999999999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0"/>
      <c r="B16" s="22"/>
      <c r="C16" s="25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0"/>
      <c r="B17" s="22"/>
      <c r="C17" s="25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0"/>
      <c r="B18" s="22"/>
      <c r="C18" s="25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9.25" customHeight="1" x14ac:dyDescent="0.2">
      <c r="A19" s="20"/>
      <c r="B19" s="22"/>
      <c r="C19" s="25"/>
      <c r="D19" s="8" t="s">
        <v>14</v>
      </c>
      <c r="E19" s="7">
        <f t="shared" si="0"/>
        <v>72119.206479999993</v>
      </c>
      <c r="F19" s="9">
        <f>3533.4248+91.34676-150-42.81856-280-111.11859-79.10901-102.61892</f>
        <v>2859.1064799999995</v>
      </c>
      <c r="G19" s="9">
        <v>2249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x14ac:dyDescent="0.2">
      <c r="A20" s="20"/>
      <c r="B20" s="23"/>
      <c r="C20" s="26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0" t="s">
        <v>17</v>
      </c>
      <c r="B21" s="21" t="s">
        <v>26</v>
      </c>
      <c r="C21" s="24" t="s">
        <v>29</v>
      </c>
      <c r="D21" s="8" t="s">
        <v>11</v>
      </c>
      <c r="E21" s="7">
        <f t="shared" si="0"/>
        <v>174712.5509063658</v>
      </c>
      <c r="F21" s="7">
        <f>SUM(F22:F26)</f>
        <v>12666.86104</v>
      </c>
      <c r="G21" s="7">
        <v>12459.199999999999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0"/>
      <c r="B22" s="22"/>
      <c r="C22" s="25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0"/>
      <c r="B23" s="22"/>
      <c r="C23" s="25"/>
      <c r="D23" s="8" t="s">
        <v>12</v>
      </c>
      <c r="E23" s="7">
        <f t="shared" si="0"/>
        <v>968</v>
      </c>
      <c r="F23" s="9">
        <f>0+512+456</f>
        <v>968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0"/>
      <c r="B24" s="22"/>
      <c r="C24" s="25"/>
      <c r="D24" s="8" t="s">
        <v>13</v>
      </c>
      <c r="E24" s="7">
        <f t="shared" si="0"/>
        <v>5309.4049999999997</v>
      </c>
      <c r="F24" s="9">
        <f>0+3529+1780.405</f>
        <v>5309.4049999999997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0"/>
      <c r="B25" s="22"/>
      <c r="C25" s="25"/>
      <c r="D25" s="8" t="s">
        <v>14</v>
      </c>
      <c r="E25" s="7">
        <f t="shared" si="0"/>
        <v>137712.85603999998</v>
      </c>
      <c r="F25" s="9">
        <f>2520+6879.56573-39.56573-3529+500-84.68048-150-99.38626-30+1000+200-456-100-7-100-72.93326+179.93326-200-21.47722</f>
        <v>6389.45604</v>
      </c>
      <c r="G25" s="9">
        <v>8470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x14ac:dyDescent="0.2">
      <c r="A26" s="20"/>
      <c r="B26" s="23"/>
      <c r="C26" s="26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20" t="s">
        <v>18</v>
      </c>
      <c r="B27" s="21" t="s">
        <v>27</v>
      </c>
      <c r="C27" s="24" t="s">
        <v>29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20"/>
      <c r="B28" s="22"/>
      <c r="C28" s="25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20"/>
      <c r="B29" s="22"/>
      <c r="C29" s="25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20"/>
      <c r="B30" s="22"/>
      <c r="C30" s="25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20"/>
      <c r="B31" s="22"/>
      <c r="C31" s="25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x14ac:dyDescent="0.2">
      <c r="A32" s="20"/>
      <c r="B32" s="23"/>
      <c r="C32" s="26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4" t="s">
        <v>19</v>
      </c>
      <c r="B33" s="35"/>
      <c r="C33" s="40"/>
      <c r="D33" s="6" t="s">
        <v>11</v>
      </c>
      <c r="E33" s="7">
        <f>SUM(F33:Q33)</f>
        <v>848841.8525011189</v>
      </c>
      <c r="F33" s="7">
        <f>SUM(F34:F38)</f>
        <v>37398.301930000001</v>
      </c>
      <c r="G33" s="7">
        <f t="shared" ref="G33:Q33" si="2">SUM(G34:G38)</f>
        <v>95889</v>
      </c>
      <c r="H33" s="7">
        <f t="shared" si="2"/>
        <v>78611</v>
      </c>
      <c r="I33" s="7">
        <f t="shared" si="2"/>
        <v>81550</v>
      </c>
      <c r="J33" s="7">
        <f t="shared" si="2"/>
        <v>62995.395840000005</v>
      </c>
      <c r="K33" s="7">
        <f t="shared" si="2"/>
        <v>64633.635673600002</v>
      </c>
      <c r="L33" s="7">
        <f t="shared" si="2"/>
        <v>66449.781100544002</v>
      </c>
      <c r="M33" s="7">
        <f>SUM(M34:M38)</f>
        <v>68286.52834456577</v>
      </c>
      <c r="N33" s="7">
        <f t="shared" si="2"/>
        <v>70196.905478348388</v>
      </c>
      <c r="O33" s="7">
        <f t="shared" si="2"/>
        <v>72183.373697482326</v>
      </c>
      <c r="P33" s="7">
        <f t="shared" si="2"/>
        <v>74249.528645381622</v>
      </c>
      <c r="Q33" s="7">
        <f t="shared" si="2"/>
        <v>76398.401791196899</v>
      </c>
      <c r="R33" s="42"/>
    </row>
    <row r="34" spans="1:18" s="3" customFormat="1" x14ac:dyDescent="0.2">
      <c r="A34" s="36"/>
      <c r="B34" s="37"/>
      <c r="C34" s="40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3">G10+G16+G22+G28</f>
        <v>0</v>
      </c>
      <c r="H34" s="7">
        <f t="shared" si="3"/>
        <v>0</v>
      </c>
      <c r="I34" s="7">
        <f t="shared" si="3"/>
        <v>0</v>
      </c>
      <c r="J34" s="7">
        <f t="shared" si="3"/>
        <v>0</v>
      </c>
      <c r="K34" s="7">
        <f t="shared" si="3"/>
        <v>0</v>
      </c>
      <c r="L34" s="7">
        <f t="shared" si="3"/>
        <v>0</v>
      </c>
      <c r="M34" s="7">
        <f t="shared" si="3"/>
        <v>0</v>
      </c>
      <c r="N34" s="7">
        <f t="shared" si="3"/>
        <v>0</v>
      </c>
      <c r="O34" s="7">
        <f t="shared" si="3"/>
        <v>0</v>
      </c>
      <c r="P34" s="7">
        <f t="shared" si="3"/>
        <v>0</v>
      </c>
      <c r="Q34" s="7">
        <f t="shared" si="3"/>
        <v>0</v>
      </c>
      <c r="R34" s="42"/>
    </row>
    <row r="35" spans="1:18" s="3" customFormat="1" x14ac:dyDescent="0.2">
      <c r="A35" s="36"/>
      <c r="B35" s="37"/>
      <c r="C35" s="40"/>
      <c r="D35" s="6" t="s">
        <v>12</v>
      </c>
      <c r="E35" s="7">
        <f t="shared" ref="E35:E58" si="4">SUM(F35:Q35)</f>
        <v>4968</v>
      </c>
      <c r="F35" s="7">
        <f>F11+F17+F23+F29</f>
        <v>4968</v>
      </c>
      <c r="G35" s="7">
        <f t="shared" ref="G35:Q35" si="5">G11+G17+G23+G29</f>
        <v>0</v>
      </c>
      <c r="H35" s="7">
        <f t="shared" si="5"/>
        <v>0</v>
      </c>
      <c r="I35" s="7">
        <f t="shared" si="5"/>
        <v>0</v>
      </c>
      <c r="J35" s="7">
        <f t="shared" si="5"/>
        <v>0</v>
      </c>
      <c r="K35" s="7">
        <f t="shared" si="5"/>
        <v>0</v>
      </c>
      <c r="L35" s="7">
        <f t="shared" si="5"/>
        <v>0</v>
      </c>
      <c r="M35" s="7">
        <f t="shared" si="5"/>
        <v>0</v>
      </c>
      <c r="N35" s="7">
        <f t="shared" si="5"/>
        <v>0</v>
      </c>
      <c r="O35" s="7">
        <f t="shared" si="5"/>
        <v>0</v>
      </c>
      <c r="P35" s="7">
        <f t="shared" si="5"/>
        <v>0</v>
      </c>
      <c r="Q35" s="7">
        <f t="shared" si="5"/>
        <v>0</v>
      </c>
      <c r="R35" s="42"/>
    </row>
    <row r="36" spans="1:18" s="3" customFormat="1" x14ac:dyDescent="0.2">
      <c r="A36" s="36"/>
      <c r="B36" s="37"/>
      <c r="C36" s="40"/>
      <c r="D36" s="6" t="s">
        <v>13</v>
      </c>
      <c r="E36" s="7">
        <f t="shared" si="4"/>
        <v>5309.4049999999997</v>
      </c>
      <c r="F36" s="7">
        <f>F12+F18+F24+F30</f>
        <v>5309.4049999999997</v>
      </c>
      <c r="G36" s="7">
        <f t="shared" ref="G36:Q36" si="6">G12+G18+G24+G30</f>
        <v>0</v>
      </c>
      <c r="H36" s="7">
        <f t="shared" si="6"/>
        <v>0</v>
      </c>
      <c r="I36" s="7">
        <f t="shared" si="6"/>
        <v>0</v>
      </c>
      <c r="J36" s="7">
        <f t="shared" si="6"/>
        <v>0</v>
      </c>
      <c r="K36" s="7">
        <f t="shared" si="6"/>
        <v>0</v>
      </c>
      <c r="L36" s="7">
        <f t="shared" si="6"/>
        <v>0</v>
      </c>
      <c r="M36" s="7">
        <f t="shared" si="6"/>
        <v>0</v>
      </c>
      <c r="N36" s="7">
        <f t="shared" si="6"/>
        <v>0</v>
      </c>
      <c r="O36" s="7">
        <f t="shared" si="6"/>
        <v>0</v>
      </c>
      <c r="P36" s="7">
        <f t="shared" si="6"/>
        <v>0</v>
      </c>
      <c r="Q36" s="7">
        <f t="shared" si="6"/>
        <v>0</v>
      </c>
      <c r="R36" s="42"/>
    </row>
    <row r="37" spans="1:18" s="3" customFormat="1" ht="24" x14ac:dyDescent="0.2">
      <c r="A37" s="36"/>
      <c r="B37" s="37"/>
      <c r="C37" s="40"/>
      <c r="D37" s="6" t="s">
        <v>14</v>
      </c>
      <c r="E37" s="7">
        <f t="shared" si="4"/>
        <v>389298.29693000007</v>
      </c>
      <c r="F37" s="7">
        <f>F13+F19+F25+F31</f>
        <v>27120.896929999999</v>
      </c>
      <c r="G37" s="7">
        <f t="shared" ref="G37:Q37" si="7">G13+G19+G25+G31</f>
        <v>30068</v>
      </c>
      <c r="H37" s="7">
        <f t="shared" si="7"/>
        <v>26690</v>
      </c>
      <c r="I37" s="7">
        <f>I13+I19+I25+I31</f>
        <v>28860</v>
      </c>
      <c r="J37" s="7">
        <f t="shared" si="7"/>
        <v>30014.400000000001</v>
      </c>
      <c r="K37" s="7">
        <f t="shared" si="7"/>
        <v>31215</v>
      </c>
      <c r="L37" s="7">
        <f t="shared" si="7"/>
        <v>32463.599999999999</v>
      </c>
      <c r="M37" s="7">
        <f t="shared" si="7"/>
        <v>33762.100000000006</v>
      </c>
      <c r="N37" s="7">
        <f t="shared" si="7"/>
        <v>35112.699999999997</v>
      </c>
      <c r="O37" s="7">
        <f t="shared" si="7"/>
        <v>36517</v>
      </c>
      <c r="P37" s="7">
        <f t="shared" si="7"/>
        <v>37977.699999999997</v>
      </c>
      <c r="Q37" s="7">
        <f t="shared" si="7"/>
        <v>39496.9</v>
      </c>
      <c r="R37" s="42"/>
    </row>
    <row r="38" spans="1:18" s="3" customFormat="1" x14ac:dyDescent="0.2">
      <c r="A38" s="38"/>
      <c r="B38" s="39"/>
      <c r="C38" s="40"/>
      <c r="D38" s="6" t="s">
        <v>15</v>
      </c>
      <c r="E38" s="7">
        <f t="shared" si="4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8">K14+K20+K26+K32</f>
        <v>33418.635673600002</v>
      </c>
      <c r="L38" s="7">
        <f t="shared" si="8"/>
        <v>33986.181100543996</v>
      </c>
      <c r="M38" s="7">
        <f t="shared" si="8"/>
        <v>34524.428344565764</v>
      </c>
      <c r="N38" s="7">
        <f t="shared" si="8"/>
        <v>35084.205478348391</v>
      </c>
      <c r="O38" s="7">
        <f t="shared" si="8"/>
        <v>35666.373697482326</v>
      </c>
      <c r="P38" s="7">
        <f t="shared" si="8"/>
        <v>36271.828645381625</v>
      </c>
      <c r="Q38" s="7">
        <f t="shared" si="8"/>
        <v>36901.50179119689</v>
      </c>
      <c r="R38" s="42"/>
    </row>
    <row r="39" spans="1:18" s="3" customFormat="1" x14ac:dyDescent="0.2">
      <c r="A39" s="27" t="s">
        <v>20</v>
      </c>
      <c r="B39" s="27"/>
      <c r="C39" s="5"/>
      <c r="D39" s="5"/>
      <c r="E39" s="7">
        <f t="shared" si="4"/>
        <v>0</v>
      </c>
      <c r="F39" s="7"/>
      <c r="G39" s="7"/>
      <c r="H39" s="7">
        <f t="shared" ref="H39:H52" si="9">G39</f>
        <v>0</v>
      </c>
      <c r="I39" s="7">
        <f t="shared" ref="I39:K52" si="10">H39*1.03</f>
        <v>0</v>
      </c>
      <c r="J39" s="7">
        <f t="shared" si="10"/>
        <v>0</v>
      </c>
      <c r="K39" s="7">
        <f t="shared" si="10"/>
        <v>0</v>
      </c>
      <c r="L39" s="7">
        <f t="shared" ref="L39:Q39" si="11">K39*1.03</f>
        <v>0</v>
      </c>
      <c r="M39" s="7">
        <f t="shared" si="11"/>
        <v>0</v>
      </c>
      <c r="N39" s="7">
        <f t="shared" si="11"/>
        <v>0</v>
      </c>
      <c r="O39" s="7">
        <f t="shared" si="11"/>
        <v>0</v>
      </c>
      <c r="P39" s="7">
        <f t="shared" si="11"/>
        <v>0</v>
      </c>
      <c r="Q39" s="7">
        <f t="shared" si="11"/>
        <v>0</v>
      </c>
      <c r="R39" s="42"/>
    </row>
    <row r="40" spans="1:18" s="3" customFormat="1" x14ac:dyDescent="0.2">
      <c r="A40" s="28" t="s">
        <v>21</v>
      </c>
      <c r="B40" s="29"/>
      <c r="C40" s="20"/>
      <c r="D40" s="8" t="s">
        <v>11</v>
      </c>
      <c r="E40" s="7">
        <f t="shared" si="4"/>
        <v>0</v>
      </c>
      <c r="F40" s="7">
        <f>SUM(F42:F45)</f>
        <v>0</v>
      </c>
      <c r="G40" s="7">
        <f>SUM(G42:G45)</f>
        <v>0</v>
      </c>
      <c r="H40" s="7">
        <f t="shared" si="9"/>
        <v>0</v>
      </c>
      <c r="I40" s="7">
        <f t="shared" si="10"/>
        <v>0</v>
      </c>
      <c r="J40" s="7">
        <f t="shared" si="10"/>
        <v>0</v>
      </c>
      <c r="K40" s="7">
        <f t="shared" si="10"/>
        <v>0</v>
      </c>
      <c r="L40" s="7">
        <f t="shared" ref="L40:Q40" si="12">K40*1.03</f>
        <v>0</v>
      </c>
      <c r="M40" s="7">
        <f t="shared" si="12"/>
        <v>0</v>
      </c>
      <c r="N40" s="7">
        <f t="shared" si="12"/>
        <v>0</v>
      </c>
      <c r="O40" s="7">
        <f t="shared" si="12"/>
        <v>0</v>
      </c>
      <c r="P40" s="7">
        <f t="shared" si="12"/>
        <v>0</v>
      </c>
      <c r="Q40" s="7">
        <f t="shared" si="12"/>
        <v>0</v>
      </c>
      <c r="R40" s="42"/>
    </row>
    <row r="41" spans="1:18" s="3" customFormat="1" x14ac:dyDescent="0.2">
      <c r="A41" s="30"/>
      <c r="B41" s="31"/>
      <c r="C41" s="20"/>
      <c r="D41" s="8" t="s">
        <v>24</v>
      </c>
      <c r="E41" s="7">
        <f t="shared" si="4"/>
        <v>0</v>
      </c>
      <c r="F41" s="7"/>
      <c r="G41" s="7"/>
      <c r="H41" s="7">
        <f t="shared" si="9"/>
        <v>0</v>
      </c>
      <c r="I41" s="7">
        <f t="shared" si="10"/>
        <v>0</v>
      </c>
      <c r="J41" s="7">
        <f t="shared" si="10"/>
        <v>0</v>
      </c>
      <c r="K41" s="7">
        <f t="shared" si="10"/>
        <v>0</v>
      </c>
      <c r="L41" s="7">
        <f t="shared" ref="L41:Q41" si="13">K41*1.03</f>
        <v>0</v>
      </c>
      <c r="M41" s="7">
        <f t="shared" si="13"/>
        <v>0</v>
      </c>
      <c r="N41" s="7">
        <f t="shared" si="13"/>
        <v>0</v>
      </c>
      <c r="O41" s="7">
        <f t="shared" si="13"/>
        <v>0</v>
      </c>
      <c r="P41" s="7">
        <f t="shared" si="13"/>
        <v>0</v>
      </c>
      <c r="Q41" s="7">
        <f t="shared" si="13"/>
        <v>0</v>
      </c>
      <c r="R41" s="42"/>
    </row>
    <row r="42" spans="1:18" s="3" customFormat="1" x14ac:dyDescent="0.2">
      <c r="A42" s="30"/>
      <c r="B42" s="31"/>
      <c r="C42" s="20"/>
      <c r="D42" s="8" t="s">
        <v>12</v>
      </c>
      <c r="E42" s="7">
        <f t="shared" si="4"/>
        <v>0</v>
      </c>
      <c r="F42" s="7">
        <v>0</v>
      </c>
      <c r="G42" s="7">
        <v>0</v>
      </c>
      <c r="H42" s="7">
        <f t="shared" si="9"/>
        <v>0</v>
      </c>
      <c r="I42" s="7">
        <f t="shared" si="10"/>
        <v>0</v>
      </c>
      <c r="J42" s="7">
        <f t="shared" si="10"/>
        <v>0</v>
      </c>
      <c r="K42" s="7">
        <f t="shared" si="10"/>
        <v>0</v>
      </c>
      <c r="L42" s="7">
        <f t="shared" ref="L42:Q42" si="14">K42*1.03</f>
        <v>0</v>
      </c>
      <c r="M42" s="7">
        <f t="shared" si="14"/>
        <v>0</v>
      </c>
      <c r="N42" s="7">
        <f t="shared" si="14"/>
        <v>0</v>
      </c>
      <c r="O42" s="7">
        <f t="shared" si="14"/>
        <v>0</v>
      </c>
      <c r="P42" s="7">
        <f t="shared" si="14"/>
        <v>0</v>
      </c>
      <c r="Q42" s="7">
        <f t="shared" si="14"/>
        <v>0</v>
      </c>
      <c r="R42" s="42"/>
    </row>
    <row r="43" spans="1:18" s="3" customFormat="1" x14ac:dyDescent="0.2">
      <c r="A43" s="30"/>
      <c r="B43" s="31"/>
      <c r="C43" s="20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9"/>
        <v>0</v>
      </c>
      <c r="I43" s="7">
        <f t="shared" si="10"/>
        <v>0</v>
      </c>
      <c r="J43" s="7">
        <f t="shared" si="10"/>
        <v>0</v>
      </c>
      <c r="K43" s="7">
        <f t="shared" si="10"/>
        <v>0</v>
      </c>
      <c r="L43" s="7">
        <f t="shared" ref="L43:Q43" si="15">K43*1.03</f>
        <v>0</v>
      </c>
      <c r="M43" s="7">
        <f t="shared" si="15"/>
        <v>0</v>
      </c>
      <c r="N43" s="7">
        <f t="shared" si="15"/>
        <v>0</v>
      </c>
      <c r="O43" s="7">
        <f t="shared" si="15"/>
        <v>0</v>
      </c>
      <c r="P43" s="7">
        <f t="shared" si="15"/>
        <v>0</v>
      </c>
      <c r="Q43" s="7">
        <f t="shared" si="15"/>
        <v>0</v>
      </c>
      <c r="R43" s="42"/>
    </row>
    <row r="44" spans="1:18" s="3" customFormat="1" ht="24" x14ac:dyDescent="0.2">
      <c r="A44" s="30"/>
      <c r="B44" s="31"/>
      <c r="C44" s="20"/>
      <c r="D44" s="8" t="s">
        <v>14</v>
      </c>
      <c r="E44" s="7">
        <f t="shared" si="4"/>
        <v>0</v>
      </c>
      <c r="F44" s="7">
        <v>0</v>
      </c>
      <c r="G44" s="7">
        <v>0</v>
      </c>
      <c r="H44" s="7">
        <f t="shared" si="9"/>
        <v>0</v>
      </c>
      <c r="I44" s="7">
        <f t="shared" si="10"/>
        <v>0</v>
      </c>
      <c r="J44" s="7">
        <f t="shared" si="10"/>
        <v>0</v>
      </c>
      <c r="K44" s="7">
        <f t="shared" si="10"/>
        <v>0</v>
      </c>
      <c r="L44" s="7">
        <f t="shared" ref="L44:Q44" si="16">K44*1.03</f>
        <v>0</v>
      </c>
      <c r="M44" s="7">
        <f t="shared" si="16"/>
        <v>0</v>
      </c>
      <c r="N44" s="7">
        <f t="shared" si="16"/>
        <v>0</v>
      </c>
      <c r="O44" s="7">
        <f t="shared" si="16"/>
        <v>0</v>
      </c>
      <c r="P44" s="7">
        <f t="shared" si="16"/>
        <v>0</v>
      </c>
      <c r="Q44" s="7">
        <f t="shared" si="16"/>
        <v>0</v>
      </c>
      <c r="R44" s="42"/>
    </row>
    <row r="45" spans="1:18" s="3" customFormat="1" x14ac:dyDescent="0.2">
      <c r="A45" s="32"/>
      <c r="B45" s="33"/>
      <c r="C45" s="20"/>
      <c r="D45" s="8" t="s">
        <v>15</v>
      </c>
      <c r="E45" s="7">
        <f t="shared" si="4"/>
        <v>0</v>
      </c>
      <c r="F45" s="7">
        <v>0</v>
      </c>
      <c r="G45" s="7">
        <v>0</v>
      </c>
      <c r="H45" s="7">
        <f t="shared" si="9"/>
        <v>0</v>
      </c>
      <c r="I45" s="7">
        <f t="shared" si="10"/>
        <v>0</v>
      </c>
      <c r="J45" s="7">
        <f t="shared" si="10"/>
        <v>0</v>
      </c>
      <c r="K45" s="7">
        <f t="shared" si="10"/>
        <v>0</v>
      </c>
      <c r="L45" s="7">
        <f t="shared" ref="L45:Q45" si="17">K45*1.03</f>
        <v>0</v>
      </c>
      <c r="M45" s="7">
        <f t="shared" si="17"/>
        <v>0</v>
      </c>
      <c r="N45" s="7">
        <f t="shared" si="17"/>
        <v>0</v>
      </c>
      <c r="O45" s="7">
        <f t="shared" si="17"/>
        <v>0</v>
      </c>
      <c r="P45" s="7">
        <f t="shared" si="17"/>
        <v>0</v>
      </c>
      <c r="Q45" s="7">
        <f t="shared" si="17"/>
        <v>0</v>
      </c>
      <c r="R45" s="42"/>
    </row>
    <row r="46" spans="1:18" s="3" customFormat="1" x14ac:dyDescent="0.2">
      <c r="A46" s="28" t="s">
        <v>22</v>
      </c>
      <c r="B46" s="29"/>
      <c r="C46" s="20"/>
      <c r="D46" s="6" t="s">
        <v>11</v>
      </c>
      <c r="E46" s="7">
        <f>SUM(F46:Q46)</f>
        <v>653231.15366035292</v>
      </c>
      <c r="F46" s="7">
        <f>SUM(F47:F51)</f>
        <v>37398.301930000001</v>
      </c>
      <c r="G46" s="7">
        <f t="shared" ref="G46:Q46" si="18">SUM(G48:G51)</f>
        <v>49554.720000000001</v>
      </c>
      <c r="H46" s="7">
        <f t="shared" si="18"/>
        <v>46226.720000000001</v>
      </c>
      <c r="I46" s="7">
        <f t="shared" si="18"/>
        <v>49220.188800000004</v>
      </c>
      <c r="J46" s="7">
        <f t="shared" si="18"/>
        <v>51138.996352000002</v>
      </c>
      <c r="K46" s="7">
        <f t="shared" si="18"/>
        <v>53116.180209999999</v>
      </c>
      <c r="L46" s="7">
        <f t="shared" si="18"/>
        <v>55284.8274141</v>
      </c>
      <c r="M46" s="7">
        <f t="shared" si="18"/>
        <v>57488.176510896104</v>
      </c>
      <c r="N46" s="7">
        <f t="shared" si="18"/>
        <v>59779.819571332002</v>
      </c>
      <c r="O46" s="7">
        <f t="shared" si="18"/>
        <v>62162.804354185297</v>
      </c>
      <c r="P46" s="7">
        <f t="shared" si="18"/>
        <v>64641.336528352695</v>
      </c>
      <c r="Q46" s="7">
        <f t="shared" si="18"/>
        <v>67219.081989486804</v>
      </c>
      <c r="R46" s="42"/>
    </row>
    <row r="47" spans="1:18" s="3" customFormat="1" x14ac:dyDescent="0.2">
      <c r="A47" s="30"/>
      <c r="B47" s="31"/>
      <c r="C47" s="20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19">G10+G16+G22+G28</f>
        <v>0</v>
      </c>
      <c r="H47" s="13">
        <f t="shared" si="19"/>
        <v>0</v>
      </c>
      <c r="I47" s="13">
        <f t="shared" si="19"/>
        <v>0</v>
      </c>
      <c r="J47" s="13">
        <f t="shared" si="19"/>
        <v>0</v>
      </c>
      <c r="K47" s="13">
        <f t="shared" si="19"/>
        <v>0</v>
      </c>
      <c r="L47" s="13">
        <f t="shared" si="19"/>
        <v>0</v>
      </c>
      <c r="M47" s="13">
        <f t="shared" si="19"/>
        <v>0</v>
      </c>
      <c r="N47" s="13">
        <f t="shared" si="19"/>
        <v>0</v>
      </c>
      <c r="O47" s="13">
        <f t="shared" si="19"/>
        <v>0</v>
      </c>
      <c r="P47" s="13">
        <f t="shared" si="19"/>
        <v>0</v>
      </c>
      <c r="Q47" s="13">
        <f t="shared" si="19"/>
        <v>0</v>
      </c>
      <c r="R47" s="42"/>
    </row>
    <row r="48" spans="1:18" x14ac:dyDescent="0.2">
      <c r="A48" s="30"/>
      <c r="B48" s="31"/>
      <c r="C48" s="20"/>
      <c r="D48" s="8" t="s">
        <v>12</v>
      </c>
      <c r="E48" s="7">
        <f t="shared" si="4"/>
        <v>4968</v>
      </c>
      <c r="F48" s="13">
        <f>F11+F17+F23+F29</f>
        <v>4968</v>
      </c>
      <c r="G48" s="13">
        <f t="shared" ref="G48:Q48" si="20">G11+G17+G23+G29</f>
        <v>0</v>
      </c>
      <c r="H48" s="13">
        <f t="shared" si="20"/>
        <v>0</v>
      </c>
      <c r="I48" s="13">
        <f t="shared" si="20"/>
        <v>0</v>
      </c>
      <c r="J48" s="13">
        <f t="shared" si="20"/>
        <v>0</v>
      </c>
      <c r="K48" s="13">
        <f t="shared" si="20"/>
        <v>0</v>
      </c>
      <c r="L48" s="13">
        <f t="shared" si="20"/>
        <v>0</v>
      </c>
      <c r="M48" s="13">
        <f t="shared" si="20"/>
        <v>0</v>
      </c>
      <c r="N48" s="13">
        <f t="shared" si="20"/>
        <v>0</v>
      </c>
      <c r="O48" s="13">
        <f t="shared" si="20"/>
        <v>0</v>
      </c>
      <c r="P48" s="13">
        <f t="shared" si="20"/>
        <v>0</v>
      </c>
      <c r="Q48" s="13">
        <f t="shared" si="20"/>
        <v>0</v>
      </c>
      <c r="R48" s="43"/>
    </row>
    <row r="49" spans="1:18" x14ac:dyDescent="0.2">
      <c r="A49" s="30"/>
      <c r="B49" s="31"/>
      <c r="C49" s="20"/>
      <c r="D49" s="8" t="s">
        <v>13</v>
      </c>
      <c r="E49" s="7">
        <f t="shared" si="4"/>
        <v>5309.4049999999997</v>
      </c>
      <c r="F49" s="13">
        <f>F12+F18+F24+F30</f>
        <v>5309.4049999999997</v>
      </c>
      <c r="G49" s="13">
        <f t="shared" ref="G49:Q49" si="21">G12+G18+G24+G30</f>
        <v>0</v>
      </c>
      <c r="H49" s="13">
        <f t="shared" si="21"/>
        <v>0</v>
      </c>
      <c r="I49" s="13">
        <f t="shared" si="21"/>
        <v>0</v>
      </c>
      <c r="J49" s="13">
        <f t="shared" si="21"/>
        <v>0</v>
      </c>
      <c r="K49" s="13">
        <f t="shared" si="21"/>
        <v>0</v>
      </c>
      <c r="L49" s="13">
        <f t="shared" si="21"/>
        <v>0</v>
      </c>
      <c r="M49" s="13">
        <f t="shared" si="21"/>
        <v>0</v>
      </c>
      <c r="N49" s="13">
        <f t="shared" si="21"/>
        <v>0</v>
      </c>
      <c r="O49" s="13">
        <f t="shared" si="21"/>
        <v>0</v>
      </c>
      <c r="P49" s="13">
        <f t="shared" si="21"/>
        <v>0</v>
      </c>
      <c r="Q49" s="13">
        <f t="shared" si="21"/>
        <v>0</v>
      </c>
      <c r="R49" s="43"/>
    </row>
    <row r="50" spans="1:18" ht="24" x14ac:dyDescent="0.2">
      <c r="A50" s="30"/>
      <c r="B50" s="31"/>
      <c r="C50" s="20"/>
      <c r="D50" s="8" t="s">
        <v>14</v>
      </c>
      <c r="E50" s="7">
        <f t="shared" si="4"/>
        <v>389298.29693000007</v>
      </c>
      <c r="F50" s="9">
        <f>F13+F19+F25+F31</f>
        <v>27120.896929999999</v>
      </c>
      <c r="G50" s="9">
        <f t="shared" ref="G50:Q50" si="22">G13+G19+G25+G31</f>
        <v>30068</v>
      </c>
      <c r="H50" s="9">
        <f t="shared" si="22"/>
        <v>26690</v>
      </c>
      <c r="I50" s="9">
        <f t="shared" si="22"/>
        <v>28860</v>
      </c>
      <c r="J50" s="9">
        <f t="shared" si="22"/>
        <v>30014.400000000001</v>
      </c>
      <c r="K50" s="9">
        <f t="shared" si="22"/>
        <v>31215</v>
      </c>
      <c r="L50" s="9">
        <f t="shared" si="22"/>
        <v>32463.599999999999</v>
      </c>
      <c r="M50" s="9">
        <f t="shared" si="22"/>
        <v>33762.100000000006</v>
      </c>
      <c r="N50" s="9">
        <f t="shared" si="22"/>
        <v>35112.699999999997</v>
      </c>
      <c r="O50" s="9">
        <f t="shared" si="22"/>
        <v>36517</v>
      </c>
      <c r="P50" s="9">
        <f t="shared" si="22"/>
        <v>37977.699999999997</v>
      </c>
      <c r="Q50" s="9">
        <f t="shared" si="22"/>
        <v>39496.9</v>
      </c>
      <c r="R50" s="43"/>
    </row>
    <row r="51" spans="1:18" x14ac:dyDescent="0.2">
      <c r="A51" s="32"/>
      <c r="B51" s="33"/>
      <c r="C51" s="20"/>
      <c r="D51" s="8" t="s">
        <v>15</v>
      </c>
      <c r="E51" s="7">
        <f>SUM(F51:Q51)</f>
        <v>253655.45173035288</v>
      </c>
      <c r="F51" s="9">
        <f>F38</f>
        <v>0</v>
      </c>
      <c r="G51" s="9">
        <v>19486.72</v>
      </c>
      <c r="H51" s="9">
        <v>19536.72</v>
      </c>
      <c r="I51" s="9">
        <v>20360.1888</v>
      </c>
      <c r="J51" s="9">
        <v>21124.596352</v>
      </c>
      <c r="K51" s="9">
        <v>21901.180209999999</v>
      </c>
      <c r="L51" s="9">
        <v>22821.227414100002</v>
      </c>
      <c r="M51" s="9">
        <v>23726.076510896099</v>
      </c>
      <c r="N51" s="9">
        <v>24667.119571332001</v>
      </c>
      <c r="O51" s="9">
        <v>25645.8043541853</v>
      </c>
      <c r="P51" s="9">
        <v>26663.636528352701</v>
      </c>
      <c r="Q51" s="9">
        <v>27722.181989486799</v>
      </c>
    </row>
    <row r="52" spans="1:18" x14ac:dyDescent="0.2">
      <c r="A52" s="27" t="s">
        <v>20</v>
      </c>
      <c r="B52" s="27"/>
      <c r="C52" s="5"/>
      <c r="D52" s="5"/>
      <c r="E52" s="7">
        <f t="shared" si="4"/>
        <v>0</v>
      </c>
      <c r="F52" s="7"/>
      <c r="G52" s="7"/>
      <c r="H52" s="7">
        <f t="shared" si="9"/>
        <v>0</v>
      </c>
      <c r="I52" s="7">
        <f t="shared" si="10"/>
        <v>0</v>
      </c>
      <c r="J52" s="7">
        <f t="shared" si="10"/>
        <v>0</v>
      </c>
      <c r="K52" s="7">
        <f t="shared" si="10"/>
        <v>0</v>
      </c>
      <c r="L52" s="7">
        <f t="shared" ref="L52:Q52" si="23">K52*1.03</f>
        <v>0</v>
      </c>
      <c r="M52" s="7">
        <f t="shared" si="23"/>
        <v>0</v>
      </c>
      <c r="N52" s="7">
        <f t="shared" si="23"/>
        <v>0</v>
      </c>
      <c r="O52" s="7">
        <f t="shared" si="23"/>
        <v>0</v>
      </c>
      <c r="P52" s="7">
        <f t="shared" si="23"/>
        <v>0</v>
      </c>
      <c r="Q52" s="7">
        <f t="shared" si="23"/>
        <v>0</v>
      </c>
    </row>
    <row r="53" spans="1:18" x14ac:dyDescent="0.2">
      <c r="A53" s="14" t="s">
        <v>23</v>
      </c>
      <c r="B53" s="15"/>
      <c r="C53" s="20"/>
      <c r="D53" s="6" t="s">
        <v>11</v>
      </c>
      <c r="E53" s="7">
        <f>SUM(E54:E58)</f>
        <v>653231.15366035304</v>
      </c>
      <c r="F53" s="7">
        <f>SUM(F54:F58)</f>
        <v>37398.301930000001</v>
      </c>
      <c r="G53" s="7">
        <f>SUM(G54:G58)</f>
        <v>49554.720000000001</v>
      </c>
      <c r="H53" s="7">
        <f t="shared" ref="H53:Q53" si="24">SUM(H54:H58)</f>
        <v>46226.720000000001</v>
      </c>
      <c r="I53" s="7">
        <f t="shared" si="24"/>
        <v>49220.188800000004</v>
      </c>
      <c r="J53" s="7">
        <f t="shared" si="24"/>
        <v>51138.996352000002</v>
      </c>
      <c r="K53" s="7">
        <f t="shared" si="24"/>
        <v>53116.180209999999</v>
      </c>
      <c r="L53" s="7">
        <f t="shared" si="24"/>
        <v>55284.8274141</v>
      </c>
      <c r="M53" s="7">
        <f t="shared" si="24"/>
        <v>57488.176510896104</v>
      </c>
      <c r="N53" s="7">
        <f t="shared" si="24"/>
        <v>59779.819571332002</v>
      </c>
      <c r="O53" s="7">
        <f t="shared" si="24"/>
        <v>62162.804354185297</v>
      </c>
      <c r="P53" s="7">
        <f t="shared" si="24"/>
        <v>64641.336528352695</v>
      </c>
      <c r="Q53" s="7">
        <f t="shared" si="24"/>
        <v>67219.081989486804</v>
      </c>
    </row>
    <row r="54" spans="1:18" x14ac:dyDescent="0.2">
      <c r="A54" s="16"/>
      <c r="B54" s="17"/>
      <c r="C54" s="20"/>
      <c r="D54" s="8" t="s">
        <v>24</v>
      </c>
      <c r="E54" s="7">
        <f t="shared" si="4"/>
        <v>0</v>
      </c>
      <c r="F54" s="9">
        <f>F47</f>
        <v>0</v>
      </c>
      <c r="G54" s="9">
        <f t="shared" ref="G54:Q54" si="25">G47</f>
        <v>0</v>
      </c>
      <c r="H54" s="9">
        <f t="shared" si="25"/>
        <v>0</v>
      </c>
      <c r="I54" s="9">
        <f t="shared" si="25"/>
        <v>0</v>
      </c>
      <c r="J54" s="9">
        <f t="shared" si="25"/>
        <v>0</v>
      </c>
      <c r="K54" s="9">
        <f t="shared" si="25"/>
        <v>0</v>
      </c>
      <c r="L54" s="9">
        <f t="shared" si="25"/>
        <v>0</v>
      </c>
      <c r="M54" s="9">
        <f t="shared" si="25"/>
        <v>0</v>
      </c>
      <c r="N54" s="9">
        <f t="shared" si="25"/>
        <v>0</v>
      </c>
      <c r="O54" s="9">
        <f t="shared" si="25"/>
        <v>0</v>
      </c>
      <c r="P54" s="9">
        <f t="shared" si="25"/>
        <v>0</v>
      </c>
      <c r="Q54" s="9">
        <f t="shared" si="25"/>
        <v>0</v>
      </c>
    </row>
    <row r="55" spans="1:18" x14ac:dyDescent="0.2">
      <c r="A55" s="16"/>
      <c r="B55" s="17"/>
      <c r="C55" s="20"/>
      <c r="D55" s="8" t="s">
        <v>12</v>
      </c>
      <c r="E55" s="7">
        <f t="shared" si="4"/>
        <v>4968</v>
      </c>
      <c r="F55" s="9">
        <f t="shared" ref="F55:Q57" si="26">F48</f>
        <v>4968</v>
      </c>
      <c r="G55" s="9">
        <f t="shared" si="26"/>
        <v>0</v>
      </c>
      <c r="H55" s="9">
        <f t="shared" si="26"/>
        <v>0</v>
      </c>
      <c r="I55" s="9">
        <f t="shared" si="26"/>
        <v>0</v>
      </c>
      <c r="J55" s="9">
        <f t="shared" si="26"/>
        <v>0</v>
      </c>
      <c r="K55" s="9">
        <f t="shared" si="26"/>
        <v>0</v>
      </c>
      <c r="L55" s="9">
        <f t="shared" si="26"/>
        <v>0</v>
      </c>
      <c r="M55" s="9">
        <f t="shared" si="26"/>
        <v>0</v>
      </c>
      <c r="N55" s="9">
        <f t="shared" si="26"/>
        <v>0</v>
      </c>
      <c r="O55" s="9">
        <f t="shared" si="26"/>
        <v>0</v>
      </c>
      <c r="P55" s="9">
        <f t="shared" si="26"/>
        <v>0</v>
      </c>
      <c r="Q55" s="9">
        <f t="shared" si="26"/>
        <v>0</v>
      </c>
    </row>
    <row r="56" spans="1:18" x14ac:dyDescent="0.2">
      <c r="A56" s="16"/>
      <c r="B56" s="17"/>
      <c r="C56" s="20"/>
      <c r="D56" s="8" t="s">
        <v>13</v>
      </c>
      <c r="E56" s="7">
        <f t="shared" si="4"/>
        <v>5309.4049999999997</v>
      </c>
      <c r="F56" s="9">
        <f t="shared" si="26"/>
        <v>5309.4049999999997</v>
      </c>
      <c r="G56" s="9">
        <f t="shared" si="26"/>
        <v>0</v>
      </c>
      <c r="H56" s="9">
        <f t="shared" si="26"/>
        <v>0</v>
      </c>
      <c r="I56" s="9">
        <f t="shared" si="26"/>
        <v>0</v>
      </c>
      <c r="J56" s="9">
        <f t="shared" si="26"/>
        <v>0</v>
      </c>
      <c r="K56" s="9">
        <f t="shared" si="26"/>
        <v>0</v>
      </c>
      <c r="L56" s="9">
        <f t="shared" si="26"/>
        <v>0</v>
      </c>
      <c r="M56" s="9">
        <f t="shared" si="26"/>
        <v>0</v>
      </c>
      <c r="N56" s="9">
        <f t="shared" si="26"/>
        <v>0</v>
      </c>
      <c r="O56" s="9">
        <f t="shared" si="26"/>
        <v>0</v>
      </c>
      <c r="P56" s="9">
        <f t="shared" si="26"/>
        <v>0</v>
      </c>
      <c r="Q56" s="9">
        <f t="shared" si="26"/>
        <v>0</v>
      </c>
    </row>
    <row r="57" spans="1:18" ht="24" x14ac:dyDescent="0.2">
      <c r="A57" s="16"/>
      <c r="B57" s="17"/>
      <c r="C57" s="20"/>
      <c r="D57" s="8" t="s">
        <v>14</v>
      </c>
      <c r="E57" s="7">
        <f t="shared" si="4"/>
        <v>389298.29693000007</v>
      </c>
      <c r="F57" s="9">
        <f t="shared" si="26"/>
        <v>27120.896929999999</v>
      </c>
      <c r="G57" s="9">
        <f t="shared" si="26"/>
        <v>30068</v>
      </c>
      <c r="H57" s="9">
        <f t="shared" si="26"/>
        <v>26690</v>
      </c>
      <c r="I57" s="9">
        <f t="shared" si="26"/>
        <v>28860</v>
      </c>
      <c r="J57" s="9">
        <f t="shared" si="26"/>
        <v>30014.400000000001</v>
      </c>
      <c r="K57" s="9">
        <f t="shared" si="26"/>
        <v>31215</v>
      </c>
      <c r="L57" s="9">
        <f t="shared" si="26"/>
        <v>32463.599999999999</v>
      </c>
      <c r="M57" s="9">
        <f t="shared" si="26"/>
        <v>33762.100000000006</v>
      </c>
      <c r="N57" s="9">
        <f t="shared" si="26"/>
        <v>35112.699999999997</v>
      </c>
      <c r="O57" s="9">
        <f t="shared" si="26"/>
        <v>36517</v>
      </c>
      <c r="P57" s="9">
        <f t="shared" si="26"/>
        <v>37977.699999999997</v>
      </c>
      <c r="Q57" s="9">
        <f t="shared" si="26"/>
        <v>39496.9</v>
      </c>
    </row>
    <row r="58" spans="1:18" x14ac:dyDescent="0.2">
      <c r="A58" s="18"/>
      <c r="B58" s="19"/>
      <c r="C58" s="20"/>
      <c r="D58" s="8" t="s">
        <v>15</v>
      </c>
      <c r="E58" s="7">
        <f t="shared" si="4"/>
        <v>253655.45173035288</v>
      </c>
      <c r="F58" s="9">
        <f>F51</f>
        <v>0</v>
      </c>
      <c r="G58" s="9">
        <f t="shared" ref="G58:Q58" si="27">G51</f>
        <v>19486.72</v>
      </c>
      <c r="H58" s="9">
        <f t="shared" si="27"/>
        <v>19536.72</v>
      </c>
      <c r="I58" s="9">
        <f t="shared" si="27"/>
        <v>20360.1888</v>
      </c>
      <c r="J58" s="9">
        <f t="shared" si="27"/>
        <v>21124.596352</v>
      </c>
      <c r="K58" s="9">
        <f t="shared" si="27"/>
        <v>21901.180209999999</v>
      </c>
      <c r="L58" s="9">
        <f t="shared" si="27"/>
        <v>22821.227414100002</v>
      </c>
      <c r="M58" s="9">
        <f t="shared" si="27"/>
        <v>23726.076510896099</v>
      </c>
      <c r="N58" s="9">
        <f t="shared" si="27"/>
        <v>24667.119571332001</v>
      </c>
      <c r="O58" s="9">
        <f t="shared" si="27"/>
        <v>25645.8043541853</v>
      </c>
      <c r="P58" s="9">
        <f t="shared" si="27"/>
        <v>26663.636528352701</v>
      </c>
      <c r="Q58" s="9">
        <f t="shared" si="27"/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2019-11-07T10:56:14Z</cp:lastPrinted>
  <dcterms:created xsi:type="dcterms:W3CDTF">2017-06-27T07:14:46Z</dcterms:created>
  <dcterms:modified xsi:type="dcterms:W3CDTF">2019-12-26T06:07:40Z</dcterms:modified>
</cp:coreProperties>
</file>