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!!! на заключение в КСП НР\24.09.2020 (Коорд.совет 14,15)\Проект соц.проекты\"/>
    </mc:Choice>
  </mc:AlternateContent>
  <xr:revisionPtr revIDLastSave="0" documentId="13_ncr:1_{DD0506DC-26AE-4050-8CB4-F11773672D48}" xr6:coauthVersionLast="45" xr6:coauthVersionMax="45" xr10:uidLastSave="{00000000-0000-0000-0000-000000000000}"/>
  <bookViews>
    <workbookView xWindow="735" yWindow="240" windowWidth="14250" windowHeight="1542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G31" i="1"/>
  <c r="Q20" i="1" l="1"/>
  <c r="P20" i="1" s="1"/>
  <c r="O20" i="1" s="1"/>
  <c r="N20" i="1" s="1"/>
  <c r="M20" i="1" s="1"/>
  <c r="L20" i="1" s="1"/>
  <c r="K20" i="1" s="1"/>
  <c r="J20" i="1" s="1"/>
  <c r="I20" i="1" s="1"/>
  <c r="H20" i="1" s="1"/>
  <c r="G20" i="1" s="1"/>
  <c r="F20" i="1" s="1"/>
  <c r="G13" i="1"/>
  <c r="E38" i="1" l="1"/>
  <c r="F64" i="1" l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G43" i="1" l="1"/>
  <c r="I44" i="1" l="1"/>
  <c r="J44" i="1"/>
  <c r="K44" i="1"/>
  <c r="L44" i="1"/>
  <c r="M44" i="1"/>
  <c r="N44" i="1"/>
  <c r="O44" i="1"/>
  <c r="P44" i="1"/>
  <c r="Q44" i="1"/>
  <c r="G44" i="1"/>
  <c r="F44" i="1" l="1"/>
  <c r="G69" i="1"/>
  <c r="E64" i="1"/>
  <c r="H44" i="1"/>
  <c r="E44" i="1" l="1"/>
  <c r="H33" i="1"/>
  <c r="G33" i="1"/>
  <c r="H43" i="1" l="1"/>
  <c r="I43" i="1"/>
  <c r="J43" i="1"/>
  <c r="K43" i="1"/>
  <c r="L43" i="1"/>
  <c r="M43" i="1"/>
  <c r="N43" i="1"/>
  <c r="O43" i="1"/>
  <c r="P43" i="1"/>
  <c r="Q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E33" i="1" l="1"/>
  <c r="G56" i="1"/>
  <c r="F25" i="1"/>
  <c r="F31" i="1" l="1"/>
  <c r="F69" i="1" s="1"/>
  <c r="F13" i="1"/>
  <c r="F63" i="1" l="1"/>
  <c r="F59" i="1" s="1"/>
  <c r="F43" i="1"/>
  <c r="F58" i="1"/>
  <c r="G58" i="1"/>
  <c r="H58" i="1"/>
  <c r="I58" i="1"/>
  <c r="J58" i="1"/>
  <c r="K58" i="1"/>
  <c r="L58" i="1"/>
  <c r="M58" i="1"/>
  <c r="N58" i="1"/>
  <c r="O58" i="1"/>
  <c r="P58" i="1"/>
  <c r="Q58" i="1"/>
  <c r="E43" i="1" l="1"/>
  <c r="F39" i="1"/>
  <c r="F56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G40" i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G53" i="1" l="1"/>
  <c r="G39" i="1"/>
  <c r="G59" i="1"/>
  <c r="H53" i="1"/>
  <c r="H39" i="1"/>
  <c r="G65" i="1"/>
  <c r="E67" i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F52" i="1" l="1"/>
  <c r="L59" i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<sst xmlns="http://schemas.openxmlformats.org/spreadsheetml/2006/main" count="101" uniqueCount="43">
  <si>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</si>
  <si>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</si>
  <si>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</si>
  <si>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</si>
  <si>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</si>
  <si>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</si>
  <si>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</si>
  <si>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</si>
  <si>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</si>
  <si>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</si>
  <si>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</si>
  <si>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</si>
  <si>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</si>
  <si>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</si>
  <si>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</si>
  <si>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</si>
  <si>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</si>
  <si>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</si>
  <si>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</si>
  <si>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</si>
  <si>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</si>
  <si>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</si>
  <si>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</si>
  <si>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</si>
  <si>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</si>
  <si>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</si>
  <si>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Оказание финансовой поддержки социально ориентированным некоммерческим организациям
(показатель № 2)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</si>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</sst>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5" fontId="1" fillId="0" borderId="0" xfId="1" applyNumberFormat="1" applyFont="1" applyFill="1" applyAlignment="1" applyProtection="1">
      <alignment vertical="center" wrapText="1"/>
    </xf>
    <xf numFmtId="165" fontId="2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wrapText="1"/>
    </xf>
    <xf numFmtId="164" fontId="1" fillId="0" borderId="1" xfId="0" applyNumberFormat="1" applyFont="1" applyBorder="1" applyAlignment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77"/>
  <sheetViews>
    <sheetView tabSelected="1" zoomScale="55" zoomScaleNormal="55" zoomScaleSheetLayoutView="55" workbookViewId="0">
      <pane xSplit="3" ySplit="7" topLeftCell="D17" activePane="bottomRight" state="frozen"/>
      <selection pane="topRight" activeCell="D1" sqref="D1"/>
      <selection pane="bottomLeft" activeCell="A8" sqref="A8"/>
      <selection pane="bottomRight" activeCell="G26" sqref="G26"/>
    </sheetView>
  </sheetViews>
  <sheetFormatPr defaultColWidth="9.140625"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80" t="s">
        <v>1</v>
      </c>
      <c r="B4" s="80"/>
      <c r="C4" s="80"/>
      <c r="D4" s="80"/>
      <c r="E4" s="80"/>
      <c r="F4" s="80"/>
      <c r="G4" s="80"/>
      <c r="H4" s="80"/>
      <c r="I4" s="80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54" t="s">
        <v>2</v>
      </c>
      <c r="B6" s="54" t="s">
        <v>3</v>
      </c>
      <c r="C6" s="54" t="s">
        <v>38</v>
      </c>
      <c r="D6" s="54" t="s">
        <v>4</v>
      </c>
      <c r="E6" s="81" t="s">
        <v>5</v>
      </c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3"/>
    </row>
    <row r="7" spans="1:17" s="5" customFormat="1" x14ac:dyDescent="0.2">
      <c r="A7" s="54"/>
      <c r="B7" s="54"/>
      <c r="C7" s="54"/>
      <c r="D7" s="54"/>
      <c r="E7" s="6" t="s">
        <v>6</v>
      </c>
      <c r="F7" s="7" t="s">
        <v>7</v>
      </c>
      <c r="G7" s="7" t="s">
        <v>8</v>
      </c>
      <c r="H7" s="7" t="s">
        <v>27</v>
      </c>
      <c r="I7" s="7" t="s">
        <v>28</v>
      </c>
      <c r="J7" s="7" t="s">
        <v>29</v>
      </c>
      <c r="K7" s="7" t="s">
        <v>30</v>
      </c>
      <c r="L7" s="7" t="s">
        <v>31</v>
      </c>
      <c r="M7" s="7" t="s">
        <v>32</v>
      </c>
      <c r="N7" s="7" t="s">
        <v>33</v>
      </c>
      <c r="O7" s="7" t="s">
        <v>34</v>
      </c>
      <c r="P7" s="7" t="s">
        <v>35</v>
      </c>
      <c r="Q7" s="7" t="s">
        <v>36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62" t="s">
        <v>37</v>
      </c>
      <c r="B9" s="65" t="s">
        <v>40</v>
      </c>
      <c r="C9" s="65" t="s">
        <v>15</v>
      </c>
      <c r="D9" s="10" t="s">
        <v>10</v>
      </c>
      <c r="E9" s="11">
        <f>SUM(F9:Q9)</f>
        <v>9018.7482500000006</v>
      </c>
      <c r="F9" s="12">
        <f>SUM(F10:F14)</f>
        <v>2280</v>
      </c>
      <c r="G9" s="12">
        <f t="shared" ref="G9:Q9" si="0">SUM(G10:G14)</f>
        <v>2738.7482500000001</v>
      </c>
      <c r="H9" s="12">
        <f t="shared" si="0"/>
        <v>1000</v>
      </c>
      <c r="I9" s="12">
        <f t="shared" si="0"/>
        <v>1000</v>
      </c>
      <c r="J9" s="12">
        <f t="shared" si="0"/>
        <v>1000</v>
      </c>
      <c r="K9" s="12">
        <f t="shared" si="0"/>
        <v>1000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63"/>
      <c r="B10" s="66"/>
      <c r="C10" s="66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63"/>
      <c r="B11" s="66"/>
      <c r="C11" s="66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63"/>
      <c r="B12" s="66"/>
      <c r="C12" s="66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63"/>
      <c r="B13" s="66"/>
      <c r="C13" s="66"/>
      <c r="D13" s="14" t="s">
        <v>13</v>
      </c>
      <c r="E13" s="15">
        <f t="shared" si="1"/>
        <v>8018.7482500000006</v>
      </c>
      <c r="F13" s="16">
        <f>1250+500+530</f>
        <v>2280</v>
      </c>
      <c r="G13" s="16">
        <f>1500+238.74825</f>
        <v>1738.7482500000001</v>
      </c>
      <c r="H13" s="16">
        <v>1000</v>
      </c>
      <c r="I13" s="16">
        <v>1000</v>
      </c>
      <c r="J13" s="16">
        <v>1000</v>
      </c>
      <c r="K13" s="16">
        <v>1000</v>
      </c>
      <c r="L13" s="16"/>
      <c r="M13" s="16"/>
      <c r="N13" s="16"/>
      <c r="O13" s="16"/>
      <c r="P13" s="16"/>
      <c r="Q13" s="16"/>
    </row>
    <row r="14" spans="1:17" s="5" customFormat="1" x14ac:dyDescent="0.2">
      <c r="A14" s="63"/>
      <c r="B14" s="66"/>
      <c r="C14" s="66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63"/>
      <c r="B15" s="66"/>
      <c r="C15" s="66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63"/>
      <c r="B16" s="66"/>
      <c r="C16" s="66"/>
      <c r="D16" s="14" t="s">
        <v>24</v>
      </c>
      <c r="E16" s="15">
        <f t="shared" ref="E16:E20" si="3">SUM(F16:Q16)</f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s="5" customFormat="1" ht="36" x14ac:dyDescent="0.2">
      <c r="A17" s="63"/>
      <c r="B17" s="66"/>
      <c r="C17" s="66"/>
      <c r="D17" s="14" t="s">
        <v>11</v>
      </c>
      <c r="E17" s="15">
        <f t="shared" si="3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s="5" customFormat="1" x14ac:dyDescent="0.2">
      <c r="A18" s="63"/>
      <c r="B18" s="66"/>
      <c r="C18" s="66"/>
      <c r="D18" s="14" t="s">
        <v>12</v>
      </c>
      <c r="E18" s="15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</row>
    <row r="19" spans="1:17" s="5" customFormat="1" ht="36" x14ac:dyDescent="0.2">
      <c r="A19" s="63"/>
      <c r="B19" s="66"/>
      <c r="C19" s="66"/>
      <c r="D19" s="14" t="s">
        <v>13</v>
      </c>
      <c r="E19" s="15">
        <f t="shared" si="3"/>
        <v>240.58125000000001</v>
      </c>
      <c r="F19" s="16">
        <v>240.58125000000001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</row>
    <row r="20" spans="1:17" s="5" customFormat="1" ht="18.75" thickBot="1" x14ac:dyDescent="0.25">
      <c r="A20" s="64"/>
      <c r="B20" s="67"/>
      <c r="C20" s="67"/>
      <c r="D20" s="22" t="s">
        <v>14</v>
      </c>
      <c r="E20" s="23">
        <f t="shared" si="3"/>
        <v>0</v>
      </c>
      <c r="F20" s="23">
        <f t="shared" ref="F20" si="4">SUM(G20:R20)</f>
        <v>0</v>
      </c>
      <c r="G20" s="23">
        <f t="shared" ref="G20" si="5">SUM(H20:S20)</f>
        <v>0</v>
      </c>
      <c r="H20" s="23">
        <f t="shared" ref="H20" si="6">SUM(I20:T20)</f>
        <v>0</v>
      </c>
      <c r="I20" s="23">
        <f t="shared" ref="I20" si="7">SUM(J20:U20)</f>
        <v>0</v>
      </c>
      <c r="J20" s="23">
        <f t="shared" ref="J20" si="8">SUM(K20:V20)</f>
        <v>0</v>
      </c>
      <c r="K20" s="23">
        <f t="shared" ref="K20" si="9">SUM(L20:W20)</f>
        <v>0</v>
      </c>
      <c r="L20" s="23">
        <f t="shared" ref="L20" si="10">SUM(M20:X20)</f>
        <v>0</v>
      </c>
      <c r="M20" s="23">
        <f t="shared" ref="M20" si="11">SUM(N20:Y20)</f>
        <v>0</v>
      </c>
      <c r="N20" s="23">
        <f t="shared" ref="N20" si="12">SUM(O20:Z20)</f>
        <v>0</v>
      </c>
      <c r="O20" s="23">
        <f t="shared" ref="O20" si="13">SUM(P20:AA20)</f>
        <v>0</v>
      </c>
      <c r="P20" s="23">
        <f t="shared" ref="P20" si="14">SUM(Q20:AB20)</f>
        <v>0</v>
      </c>
      <c r="Q20" s="23">
        <f t="shared" ref="Q20" si="15">SUM(R20:AC20)</f>
        <v>0</v>
      </c>
    </row>
    <row r="21" spans="1:17" s="5" customFormat="1" ht="16.5" customHeight="1" x14ac:dyDescent="0.2">
      <c r="A21" s="75" t="s">
        <v>16</v>
      </c>
      <c r="B21" s="77" t="s">
        <v>26</v>
      </c>
      <c r="C21" s="79" t="s">
        <v>15</v>
      </c>
      <c r="D21" s="25" t="s">
        <v>10</v>
      </c>
      <c r="E21" s="26">
        <f t="shared" si="1"/>
        <v>4649.3</v>
      </c>
      <c r="F21" s="27">
        <f>SUM(F22:F26)</f>
        <v>299.3</v>
      </c>
      <c r="G21" s="27">
        <f t="shared" ref="G21:I21" si="16">SUM(G22:G26)</f>
        <v>350</v>
      </c>
      <c r="H21" s="27">
        <f t="shared" si="16"/>
        <v>400</v>
      </c>
      <c r="I21" s="27">
        <f t="shared" si="16"/>
        <v>400</v>
      </c>
      <c r="J21" s="27">
        <f t="shared" ref="J21:Q21" si="17">SUM(J22:J26)</f>
        <v>400</v>
      </c>
      <c r="K21" s="27">
        <f t="shared" si="17"/>
        <v>400</v>
      </c>
      <c r="L21" s="27">
        <f t="shared" si="17"/>
        <v>400</v>
      </c>
      <c r="M21" s="27">
        <f t="shared" si="17"/>
        <v>400</v>
      </c>
      <c r="N21" s="27">
        <f t="shared" si="17"/>
        <v>400</v>
      </c>
      <c r="O21" s="27">
        <f t="shared" si="17"/>
        <v>400</v>
      </c>
      <c r="P21" s="27">
        <f t="shared" si="17"/>
        <v>400</v>
      </c>
      <c r="Q21" s="27">
        <f t="shared" si="17"/>
        <v>400</v>
      </c>
    </row>
    <row r="22" spans="1:17" s="5" customFormat="1" x14ac:dyDescent="0.2">
      <c r="A22" s="54"/>
      <c r="B22" s="66"/>
      <c r="C22" s="79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54"/>
      <c r="B23" s="66"/>
      <c r="C23" s="79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54"/>
      <c r="B24" s="66"/>
      <c r="C24" s="79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54"/>
      <c r="B25" s="66"/>
      <c r="C25" s="79"/>
      <c r="D25" s="14" t="s">
        <v>13</v>
      </c>
      <c r="E25" s="15">
        <f t="shared" si="1"/>
        <v>4649.3</v>
      </c>
      <c r="F25" s="16">
        <f>160+129.3+10</f>
        <v>299.3</v>
      </c>
      <c r="G25" s="16">
        <f>400-50</f>
        <v>350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.75" thickBot="1" x14ac:dyDescent="0.25">
      <c r="A26" s="76"/>
      <c r="B26" s="78"/>
      <c r="C26" s="79"/>
      <c r="D26" s="28" t="s">
        <v>14</v>
      </c>
      <c r="E26" s="29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</row>
    <row r="27" spans="1:17" s="5" customFormat="1" x14ac:dyDescent="0.2">
      <c r="A27" s="62" t="s">
        <v>17</v>
      </c>
      <c r="B27" s="65" t="s">
        <v>41</v>
      </c>
      <c r="C27" s="65" t="s">
        <v>9</v>
      </c>
      <c r="D27" s="31" t="s">
        <v>10</v>
      </c>
      <c r="E27" s="11">
        <f t="shared" si="1"/>
        <v>24075.90984</v>
      </c>
      <c r="F27" s="12">
        <f>SUM(F28:F32)</f>
        <v>1330.2473800000005</v>
      </c>
      <c r="G27" s="12">
        <f t="shared" ref="G27:I27" si="18">SUM(G28:G32)</f>
        <v>615.66246000000012</v>
      </c>
      <c r="H27" s="12">
        <f t="shared" si="18"/>
        <v>1545</v>
      </c>
      <c r="I27" s="12">
        <f t="shared" si="18"/>
        <v>1545</v>
      </c>
      <c r="J27" s="12">
        <f t="shared" ref="J27:Q27" si="19">SUM(J28:J32)</f>
        <v>2380</v>
      </c>
      <c r="K27" s="12">
        <f t="shared" si="19"/>
        <v>2380</v>
      </c>
      <c r="L27" s="12">
        <f t="shared" si="19"/>
        <v>2380</v>
      </c>
      <c r="M27" s="12">
        <f t="shared" si="19"/>
        <v>2380</v>
      </c>
      <c r="N27" s="12">
        <f t="shared" si="19"/>
        <v>2380</v>
      </c>
      <c r="O27" s="12">
        <f t="shared" si="19"/>
        <v>2380</v>
      </c>
      <c r="P27" s="12">
        <f t="shared" si="19"/>
        <v>2380</v>
      </c>
      <c r="Q27" s="12">
        <f t="shared" si="19"/>
        <v>2380</v>
      </c>
    </row>
    <row r="28" spans="1:17" s="5" customFormat="1" x14ac:dyDescent="0.2">
      <c r="A28" s="63"/>
      <c r="B28" s="66"/>
      <c r="C28" s="66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63"/>
      <c r="B29" s="66"/>
      <c r="C29" s="66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63"/>
      <c r="B30" s="66"/>
      <c r="C30" s="66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63"/>
      <c r="B31" s="66"/>
      <c r="C31" s="66"/>
      <c r="D31" s="14" t="s">
        <v>13</v>
      </c>
      <c r="E31" s="15">
        <f t="shared" si="1"/>
        <v>24075.90984</v>
      </c>
      <c r="F31" s="16">
        <f>2590-1439.368+8.552+500+850-320.38462-600-250-8.552</f>
        <v>1330.2473800000005</v>
      </c>
      <c r="G31" s="44">
        <f>1299.4-693.33754+9.6</f>
        <v>615.66246000000012</v>
      </c>
      <c r="H31" s="44">
        <v>1545</v>
      </c>
      <c r="I31" s="44">
        <v>1545</v>
      </c>
      <c r="J31" s="44">
        <v>2380</v>
      </c>
      <c r="K31" s="44">
        <v>2380</v>
      </c>
      <c r="L31" s="44">
        <v>2380</v>
      </c>
      <c r="M31" s="44">
        <v>2380</v>
      </c>
      <c r="N31" s="44">
        <v>2380</v>
      </c>
      <c r="O31" s="44">
        <v>2380</v>
      </c>
      <c r="P31" s="44">
        <v>2380</v>
      </c>
      <c r="Q31" s="44">
        <v>2380</v>
      </c>
    </row>
    <row r="32" spans="1:17" s="5" customFormat="1" ht="18.75" thickBot="1" x14ac:dyDescent="0.25">
      <c r="A32" s="64"/>
      <c r="B32" s="67"/>
      <c r="C32" s="67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62" t="s">
        <v>39</v>
      </c>
      <c r="B33" s="65" t="s">
        <v>42</v>
      </c>
      <c r="C33" s="65" t="s">
        <v>15</v>
      </c>
      <c r="D33" s="31" t="s">
        <v>10</v>
      </c>
      <c r="E33" s="11">
        <f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20">SUM(I34:I38)</f>
        <v>230</v>
      </c>
      <c r="J33" s="12">
        <f t="shared" si="20"/>
        <v>230</v>
      </c>
      <c r="K33" s="12">
        <f t="shared" si="20"/>
        <v>230</v>
      </c>
      <c r="L33" s="12">
        <f t="shared" si="20"/>
        <v>230</v>
      </c>
      <c r="M33" s="12">
        <f t="shared" si="20"/>
        <v>230</v>
      </c>
      <c r="N33" s="12">
        <f t="shared" si="20"/>
        <v>230</v>
      </c>
      <c r="O33" s="12">
        <f t="shared" si="20"/>
        <v>230</v>
      </c>
      <c r="P33" s="12">
        <f t="shared" si="20"/>
        <v>230</v>
      </c>
      <c r="Q33" s="12">
        <f t="shared" si="20"/>
        <v>230</v>
      </c>
    </row>
    <row r="34" spans="1:18" s="5" customFormat="1" x14ac:dyDescent="0.2">
      <c r="A34" s="63"/>
      <c r="B34" s="66"/>
      <c r="C34" s="66"/>
      <c r="D34" s="14" t="s">
        <v>24</v>
      </c>
      <c r="E34" s="15">
        <f t="shared" ref="E34:E36" si="21">SUM(F34:Q34)</f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63"/>
      <c r="B35" s="66"/>
      <c r="C35" s="66"/>
      <c r="D35" s="14" t="s">
        <v>11</v>
      </c>
      <c r="E35" s="15">
        <f t="shared" si="21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63"/>
      <c r="B36" s="66"/>
      <c r="C36" s="66"/>
      <c r="D36" s="14" t="s">
        <v>12</v>
      </c>
      <c r="E36" s="15">
        <f t="shared" si="21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63"/>
      <c r="B37" s="66"/>
      <c r="C37" s="66"/>
      <c r="D37" s="14" t="s">
        <v>13</v>
      </c>
      <c r="E37" s="15">
        <f>SUM(F37:Q37)</f>
        <v>2530</v>
      </c>
      <c r="F37" s="16">
        <v>0</v>
      </c>
      <c r="G37" s="16">
        <v>230</v>
      </c>
      <c r="H37" s="16">
        <v>230</v>
      </c>
      <c r="I37" s="16">
        <v>230</v>
      </c>
      <c r="J37" s="16">
        <v>230</v>
      </c>
      <c r="K37" s="16">
        <v>230</v>
      </c>
      <c r="L37" s="16">
        <v>230</v>
      </c>
      <c r="M37" s="16">
        <v>230</v>
      </c>
      <c r="N37" s="16">
        <v>230</v>
      </c>
      <c r="O37" s="16">
        <v>230</v>
      </c>
      <c r="P37" s="16">
        <v>230</v>
      </c>
      <c r="Q37" s="16">
        <v>230</v>
      </c>
    </row>
    <row r="38" spans="1:18" s="5" customFormat="1" ht="18.75" thickBot="1" x14ac:dyDescent="0.25">
      <c r="A38" s="64"/>
      <c r="B38" s="67"/>
      <c r="C38" s="67"/>
      <c r="D38" s="22" t="s">
        <v>14</v>
      </c>
      <c r="E38" s="23">
        <f>SUM(F38:Q38)</f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</row>
    <row r="39" spans="1:18" s="5" customFormat="1" x14ac:dyDescent="0.2">
      <c r="A39" s="68" t="s">
        <v>18</v>
      </c>
      <c r="B39" s="69"/>
      <c r="C39" s="72"/>
      <c r="D39" s="32" t="s">
        <v>10</v>
      </c>
      <c r="E39" s="26">
        <f>SUM(F39:Q39)</f>
        <v>40514.539340000003</v>
      </c>
      <c r="F39" s="27">
        <f>SUM(F40:F44)</f>
        <v>4150.1286300000011</v>
      </c>
      <c r="G39" s="27">
        <f>SUM(G40:G44)</f>
        <v>3934.4107100000001</v>
      </c>
      <c r="H39" s="27">
        <f>SUM(H40:H44)</f>
        <v>3175</v>
      </c>
      <c r="I39" s="27">
        <f t="shared" ref="I39:Q39" si="22">SUM(I40:I44)</f>
        <v>3175</v>
      </c>
      <c r="J39" s="27">
        <f t="shared" si="22"/>
        <v>4010</v>
      </c>
      <c r="K39" s="27">
        <f t="shared" si="22"/>
        <v>4010</v>
      </c>
      <c r="L39" s="27">
        <f t="shared" si="22"/>
        <v>3010</v>
      </c>
      <c r="M39" s="27">
        <f t="shared" si="22"/>
        <v>3010</v>
      </c>
      <c r="N39" s="27">
        <f t="shared" si="22"/>
        <v>3010</v>
      </c>
      <c r="O39" s="27">
        <f t="shared" si="22"/>
        <v>3010</v>
      </c>
      <c r="P39" s="27">
        <f t="shared" si="22"/>
        <v>3010</v>
      </c>
      <c r="Q39" s="27">
        <f t="shared" si="22"/>
        <v>3010</v>
      </c>
      <c r="R39" s="40"/>
    </row>
    <row r="40" spans="1:18" s="5" customFormat="1" ht="36" x14ac:dyDescent="0.2">
      <c r="A40" s="68"/>
      <c r="B40" s="69"/>
      <c r="C40" s="73"/>
      <c r="D40" s="18" t="s">
        <v>24</v>
      </c>
      <c r="E40" s="19">
        <f t="shared" si="1"/>
        <v>0</v>
      </c>
      <c r="F40" s="20">
        <f t="shared" ref="F40:F42" si="23">F10+F22+F28+F16+F34</f>
        <v>0</v>
      </c>
      <c r="G40" s="20">
        <f t="shared" ref="G40:Q40" si="24">G10+G22+G28</f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si="24"/>
        <v>0</v>
      </c>
      <c r="O40" s="20">
        <f t="shared" si="24"/>
        <v>0</v>
      </c>
      <c r="P40" s="20">
        <f t="shared" si="24"/>
        <v>0</v>
      </c>
      <c r="Q40" s="20">
        <f t="shared" si="24"/>
        <v>0</v>
      </c>
      <c r="R40" s="40"/>
    </row>
    <row r="41" spans="1:18" s="5" customFormat="1" ht="36" x14ac:dyDescent="0.2">
      <c r="A41" s="68"/>
      <c r="B41" s="69"/>
      <c r="C41" s="73"/>
      <c r="D41" s="18" t="s">
        <v>11</v>
      </c>
      <c r="E41" s="19">
        <f t="shared" si="1"/>
        <v>0</v>
      </c>
      <c r="F41" s="20">
        <f t="shared" si="23"/>
        <v>0</v>
      </c>
      <c r="G41" s="20">
        <f t="shared" ref="G41:Q41" si="25">G11+G23+G29</f>
        <v>0</v>
      </c>
      <c r="H41" s="20">
        <f t="shared" si="25"/>
        <v>0</v>
      </c>
      <c r="I41" s="20">
        <f t="shared" si="25"/>
        <v>0</v>
      </c>
      <c r="J41" s="20">
        <f t="shared" si="25"/>
        <v>0</v>
      </c>
      <c r="K41" s="20">
        <f t="shared" si="25"/>
        <v>0</v>
      </c>
      <c r="L41" s="20">
        <f t="shared" si="25"/>
        <v>0</v>
      </c>
      <c r="M41" s="20">
        <f t="shared" si="25"/>
        <v>0</v>
      </c>
      <c r="N41" s="20">
        <f t="shared" si="25"/>
        <v>0</v>
      </c>
      <c r="O41" s="20">
        <f t="shared" si="25"/>
        <v>0</v>
      </c>
      <c r="P41" s="20">
        <f t="shared" si="25"/>
        <v>0</v>
      </c>
      <c r="Q41" s="20">
        <f t="shared" si="25"/>
        <v>0</v>
      </c>
      <c r="R41" s="40"/>
    </row>
    <row r="42" spans="1:18" s="5" customFormat="1" x14ac:dyDescent="0.2">
      <c r="A42" s="68"/>
      <c r="B42" s="69"/>
      <c r="C42" s="73"/>
      <c r="D42" s="18" t="s">
        <v>12</v>
      </c>
      <c r="E42" s="19">
        <f t="shared" si="1"/>
        <v>0</v>
      </c>
      <c r="F42" s="20">
        <f t="shared" si="23"/>
        <v>0</v>
      </c>
      <c r="G42" s="20">
        <f t="shared" ref="G42:Q42" si="26">G12+G24+G30</f>
        <v>0</v>
      </c>
      <c r="H42" s="20">
        <f t="shared" si="26"/>
        <v>0</v>
      </c>
      <c r="I42" s="20">
        <f t="shared" si="26"/>
        <v>0</v>
      </c>
      <c r="J42" s="20">
        <f t="shared" si="26"/>
        <v>0</v>
      </c>
      <c r="K42" s="20">
        <f t="shared" si="26"/>
        <v>0</v>
      </c>
      <c r="L42" s="20">
        <f t="shared" si="26"/>
        <v>0</v>
      </c>
      <c r="M42" s="20">
        <f t="shared" si="26"/>
        <v>0</v>
      </c>
      <c r="N42" s="20">
        <f t="shared" si="26"/>
        <v>0</v>
      </c>
      <c r="O42" s="20">
        <f t="shared" si="26"/>
        <v>0</v>
      </c>
      <c r="P42" s="20">
        <f t="shared" si="26"/>
        <v>0</v>
      </c>
      <c r="Q42" s="20">
        <f t="shared" si="26"/>
        <v>0</v>
      </c>
      <c r="R42" s="40"/>
    </row>
    <row r="43" spans="1:18" s="5" customFormat="1" ht="36" x14ac:dyDescent="0.2">
      <c r="A43" s="68"/>
      <c r="B43" s="69"/>
      <c r="C43" s="73"/>
      <c r="D43" s="18" t="s">
        <v>13</v>
      </c>
      <c r="E43" s="19">
        <f>SUM(F43:Q43)</f>
        <v>39514.539340000003</v>
      </c>
      <c r="F43" s="20">
        <f>F13+F25+F31+F19+F37</f>
        <v>4150.1286300000011</v>
      </c>
      <c r="G43" s="20">
        <f>G13+G25+G31+G19+G37</f>
        <v>2934.4107100000001</v>
      </c>
      <c r="H43" s="20">
        <f t="shared" ref="H43:Q43" si="27">H13+H25+H31+H19+H37</f>
        <v>3175</v>
      </c>
      <c r="I43" s="20">
        <f t="shared" si="27"/>
        <v>3175</v>
      </c>
      <c r="J43" s="20">
        <f t="shared" si="27"/>
        <v>4010</v>
      </c>
      <c r="K43" s="20">
        <f t="shared" si="27"/>
        <v>4010</v>
      </c>
      <c r="L43" s="20">
        <f t="shared" si="27"/>
        <v>3010</v>
      </c>
      <c r="M43" s="20">
        <f t="shared" si="27"/>
        <v>3010</v>
      </c>
      <c r="N43" s="20">
        <f t="shared" si="27"/>
        <v>3010</v>
      </c>
      <c r="O43" s="20">
        <f t="shared" si="27"/>
        <v>3010</v>
      </c>
      <c r="P43" s="20">
        <f t="shared" si="27"/>
        <v>3010</v>
      </c>
      <c r="Q43" s="20">
        <f t="shared" si="27"/>
        <v>3010</v>
      </c>
      <c r="R43" s="40"/>
    </row>
    <row r="44" spans="1:18" s="5" customFormat="1" x14ac:dyDescent="0.2">
      <c r="A44" s="70"/>
      <c r="B44" s="71"/>
      <c r="C44" s="73"/>
      <c r="D44" s="18" t="s">
        <v>14</v>
      </c>
      <c r="E44" s="19">
        <f>SUM(F44:Q44)</f>
        <v>1000</v>
      </c>
      <c r="F44" s="20">
        <f>F14+F26+F32+F38+F20</f>
        <v>0</v>
      </c>
      <c r="G44" s="20">
        <f>G14+G26+G32+G38+G20</f>
        <v>1000</v>
      </c>
      <c r="H44" s="20">
        <f>H14+H26+H32+H38+H20</f>
        <v>0</v>
      </c>
      <c r="I44" s="20">
        <f t="shared" ref="I44:Q44" si="28">I14+I26+I32+I38+I20</f>
        <v>0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f t="shared" si="28"/>
        <v>0</v>
      </c>
      <c r="N44" s="20">
        <f t="shared" si="28"/>
        <v>0</v>
      </c>
      <c r="O44" s="20">
        <f t="shared" si="28"/>
        <v>0</v>
      </c>
      <c r="P44" s="20">
        <f t="shared" si="28"/>
        <v>0</v>
      </c>
      <c r="Q44" s="20">
        <f t="shared" si="28"/>
        <v>0</v>
      </c>
      <c r="R44" s="40"/>
    </row>
    <row r="45" spans="1:18" s="5" customFormat="1" x14ac:dyDescent="0.2">
      <c r="A45" s="74" t="s">
        <v>19</v>
      </c>
      <c r="B45" s="74"/>
      <c r="C45" s="33"/>
      <c r="D45" s="33"/>
      <c r="E45" s="19"/>
      <c r="F45" s="46"/>
      <c r="G45" s="20"/>
      <c r="H45" s="20"/>
      <c r="I45" s="20"/>
      <c r="J45" s="33"/>
      <c r="K45" s="33"/>
      <c r="L45" s="33"/>
      <c r="M45" s="33"/>
      <c r="N45" s="33"/>
      <c r="O45" s="33"/>
      <c r="P45" s="33"/>
      <c r="Q45" s="33"/>
      <c r="R45" s="40"/>
    </row>
    <row r="46" spans="1:18" s="5" customFormat="1" x14ac:dyDescent="0.2">
      <c r="A46" s="48" t="s">
        <v>20</v>
      </c>
      <c r="B46" s="49"/>
      <c r="C46" s="54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3"/>
      <c r="K46" s="33"/>
      <c r="L46" s="33"/>
      <c r="M46" s="33"/>
      <c r="N46" s="33"/>
      <c r="O46" s="33"/>
      <c r="P46" s="33"/>
      <c r="Q46" s="33"/>
      <c r="R46" s="40"/>
    </row>
    <row r="47" spans="1:18" s="5" customFormat="1" x14ac:dyDescent="0.2">
      <c r="A47" s="50"/>
      <c r="B47" s="51"/>
      <c r="C47" s="54"/>
      <c r="D47" s="14" t="s">
        <v>24</v>
      </c>
      <c r="E47" s="19">
        <f t="shared" si="1"/>
        <v>0</v>
      </c>
      <c r="F47" s="20"/>
      <c r="G47" s="20"/>
      <c r="H47" s="20"/>
      <c r="I47" s="20"/>
      <c r="J47" s="33"/>
      <c r="K47" s="33"/>
      <c r="L47" s="33"/>
      <c r="M47" s="33"/>
      <c r="N47" s="33"/>
      <c r="O47" s="33"/>
      <c r="P47" s="33"/>
      <c r="Q47" s="33"/>
      <c r="R47" s="40"/>
    </row>
    <row r="48" spans="1:18" s="5" customFormat="1" ht="36" x14ac:dyDescent="0.2">
      <c r="A48" s="50"/>
      <c r="B48" s="51"/>
      <c r="C48" s="54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3"/>
      <c r="K48" s="33"/>
      <c r="L48" s="33"/>
      <c r="M48" s="33"/>
      <c r="N48" s="33"/>
      <c r="O48" s="33"/>
      <c r="P48" s="33"/>
      <c r="Q48" s="33"/>
      <c r="R48" s="40"/>
    </row>
    <row r="49" spans="1:18" s="5" customFormat="1" x14ac:dyDescent="0.2">
      <c r="A49" s="50"/>
      <c r="B49" s="51"/>
      <c r="C49" s="54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3"/>
      <c r="K49" s="33"/>
      <c r="L49" s="33"/>
      <c r="M49" s="33"/>
      <c r="N49" s="33"/>
      <c r="O49" s="33"/>
      <c r="P49" s="33"/>
      <c r="Q49" s="33"/>
      <c r="R49" s="40"/>
    </row>
    <row r="50" spans="1:18" s="5" customFormat="1" ht="36" x14ac:dyDescent="0.2">
      <c r="A50" s="50"/>
      <c r="B50" s="51"/>
      <c r="C50" s="54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3"/>
      <c r="K50" s="33"/>
      <c r="L50" s="33"/>
      <c r="M50" s="33"/>
      <c r="N50" s="33"/>
      <c r="O50" s="33"/>
      <c r="P50" s="33"/>
      <c r="Q50" s="33"/>
      <c r="R50" s="40"/>
    </row>
    <row r="51" spans="1:18" s="5" customFormat="1" x14ac:dyDescent="0.2">
      <c r="A51" s="52"/>
      <c r="B51" s="53"/>
      <c r="C51" s="54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3"/>
      <c r="K51" s="33"/>
      <c r="L51" s="33"/>
      <c r="M51" s="33"/>
      <c r="N51" s="33"/>
      <c r="O51" s="33"/>
      <c r="P51" s="33"/>
      <c r="Q51" s="33"/>
      <c r="R51" s="40"/>
    </row>
    <row r="52" spans="1:18" s="39" customFormat="1" x14ac:dyDescent="0.2">
      <c r="A52" s="55" t="s">
        <v>21</v>
      </c>
      <c r="B52" s="56"/>
      <c r="C52" s="61"/>
      <c r="D52" s="34" t="s">
        <v>10</v>
      </c>
      <c r="E52" s="19">
        <f>SUM(F52:Q52)</f>
        <v>40514.539340000003</v>
      </c>
      <c r="F52" s="19">
        <f>SUM(F53:F57)</f>
        <v>4150.1286300000011</v>
      </c>
      <c r="G52" s="19">
        <f>SUM(G54:G57)</f>
        <v>3934.4107100000001</v>
      </c>
      <c r="H52" s="19">
        <f>SUM(H54:H57)</f>
        <v>3175</v>
      </c>
      <c r="I52" s="19">
        <f>SUM(I54:I57)</f>
        <v>3175</v>
      </c>
      <c r="J52" s="19">
        <f t="shared" ref="J52:Q52" si="29">SUM(J54:J57)</f>
        <v>4010</v>
      </c>
      <c r="K52" s="19">
        <f t="shared" si="29"/>
        <v>4010</v>
      </c>
      <c r="L52" s="19">
        <f t="shared" si="29"/>
        <v>3010</v>
      </c>
      <c r="M52" s="19">
        <f t="shared" si="29"/>
        <v>3010</v>
      </c>
      <c r="N52" s="19">
        <f t="shared" si="29"/>
        <v>3010</v>
      </c>
      <c r="O52" s="19">
        <f t="shared" si="29"/>
        <v>3010</v>
      </c>
      <c r="P52" s="19">
        <f t="shared" si="29"/>
        <v>3010</v>
      </c>
      <c r="Q52" s="19">
        <f t="shared" si="29"/>
        <v>3010</v>
      </c>
      <c r="R52" s="41"/>
    </row>
    <row r="53" spans="1:18" s="36" customFormat="1" x14ac:dyDescent="0.2">
      <c r="A53" s="57"/>
      <c r="B53" s="58"/>
      <c r="C53" s="61"/>
      <c r="D53" s="37" t="s">
        <v>24</v>
      </c>
      <c r="E53" s="15">
        <f t="shared" si="1"/>
        <v>0</v>
      </c>
      <c r="F53" s="15">
        <f>F40</f>
        <v>0</v>
      </c>
      <c r="G53" s="15">
        <f t="shared" ref="G53:Q53" si="30">G40</f>
        <v>0</v>
      </c>
      <c r="H53" s="15">
        <f t="shared" si="30"/>
        <v>0</v>
      </c>
      <c r="I53" s="15">
        <f t="shared" si="30"/>
        <v>0</v>
      </c>
      <c r="J53" s="15">
        <f t="shared" si="30"/>
        <v>0</v>
      </c>
      <c r="K53" s="15">
        <f t="shared" si="30"/>
        <v>0</v>
      </c>
      <c r="L53" s="15">
        <f t="shared" si="30"/>
        <v>0</v>
      </c>
      <c r="M53" s="15">
        <f t="shared" si="30"/>
        <v>0</v>
      </c>
      <c r="N53" s="15">
        <f t="shared" si="30"/>
        <v>0</v>
      </c>
      <c r="O53" s="15">
        <f t="shared" si="30"/>
        <v>0</v>
      </c>
      <c r="P53" s="15">
        <f t="shared" si="30"/>
        <v>0</v>
      </c>
      <c r="Q53" s="15">
        <f t="shared" si="30"/>
        <v>0</v>
      </c>
      <c r="R53" s="42"/>
    </row>
    <row r="54" spans="1:18" s="38" customFormat="1" ht="36" x14ac:dyDescent="0.25">
      <c r="A54" s="57"/>
      <c r="B54" s="58"/>
      <c r="C54" s="61"/>
      <c r="D54" s="37" t="s">
        <v>11</v>
      </c>
      <c r="E54" s="15">
        <f t="shared" si="1"/>
        <v>0</v>
      </c>
      <c r="F54" s="15">
        <f t="shared" ref="F54:Q54" si="31">F41</f>
        <v>0</v>
      </c>
      <c r="G54" s="15">
        <f t="shared" si="31"/>
        <v>0</v>
      </c>
      <c r="H54" s="15">
        <f t="shared" si="31"/>
        <v>0</v>
      </c>
      <c r="I54" s="15">
        <f t="shared" si="31"/>
        <v>0</v>
      </c>
      <c r="J54" s="15">
        <f t="shared" si="31"/>
        <v>0</v>
      </c>
      <c r="K54" s="15">
        <f t="shared" si="31"/>
        <v>0</v>
      </c>
      <c r="L54" s="15">
        <f t="shared" si="31"/>
        <v>0</v>
      </c>
      <c r="M54" s="15">
        <f t="shared" si="31"/>
        <v>0</v>
      </c>
      <c r="N54" s="15">
        <f t="shared" si="31"/>
        <v>0</v>
      </c>
      <c r="O54" s="15">
        <f t="shared" si="31"/>
        <v>0</v>
      </c>
      <c r="P54" s="15">
        <f t="shared" si="31"/>
        <v>0</v>
      </c>
      <c r="Q54" s="15">
        <f t="shared" si="31"/>
        <v>0</v>
      </c>
      <c r="R54" s="43"/>
    </row>
    <row r="55" spans="1:18" s="38" customFormat="1" x14ac:dyDescent="0.25">
      <c r="A55" s="57"/>
      <c r="B55" s="58"/>
      <c r="C55" s="61"/>
      <c r="D55" s="37" t="s">
        <v>12</v>
      </c>
      <c r="E55" s="15">
        <f t="shared" si="1"/>
        <v>0</v>
      </c>
      <c r="F55" s="15">
        <f t="shared" ref="F55:Q55" si="32">F42</f>
        <v>0</v>
      </c>
      <c r="G55" s="15">
        <f t="shared" si="32"/>
        <v>0</v>
      </c>
      <c r="H55" s="15">
        <f t="shared" si="32"/>
        <v>0</v>
      </c>
      <c r="I55" s="15">
        <f t="shared" si="32"/>
        <v>0</v>
      </c>
      <c r="J55" s="15">
        <f t="shared" si="32"/>
        <v>0</v>
      </c>
      <c r="K55" s="15">
        <f t="shared" si="32"/>
        <v>0</v>
      </c>
      <c r="L55" s="15">
        <f t="shared" si="32"/>
        <v>0</v>
      </c>
      <c r="M55" s="15">
        <f t="shared" si="32"/>
        <v>0</v>
      </c>
      <c r="N55" s="15">
        <f t="shared" si="32"/>
        <v>0</v>
      </c>
      <c r="O55" s="15">
        <f t="shared" si="32"/>
        <v>0</v>
      </c>
      <c r="P55" s="15">
        <f t="shared" si="32"/>
        <v>0</v>
      </c>
      <c r="Q55" s="15">
        <f t="shared" si="32"/>
        <v>0</v>
      </c>
      <c r="R55" s="43"/>
    </row>
    <row r="56" spans="1:18" s="38" customFormat="1" ht="36" x14ac:dyDescent="0.25">
      <c r="A56" s="57"/>
      <c r="B56" s="58"/>
      <c r="C56" s="61"/>
      <c r="D56" s="37" t="s">
        <v>13</v>
      </c>
      <c r="E56" s="15">
        <f t="shared" si="1"/>
        <v>39514.539340000003</v>
      </c>
      <c r="F56" s="15">
        <f t="shared" ref="F56:Q56" si="33">F43</f>
        <v>4150.1286300000011</v>
      </c>
      <c r="G56" s="15">
        <f>G43</f>
        <v>2934.4107100000001</v>
      </c>
      <c r="H56" s="15">
        <f t="shared" si="33"/>
        <v>3175</v>
      </c>
      <c r="I56" s="15">
        <f t="shared" si="33"/>
        <v>3175</v>
      </c>
      <c r="J56" s="15">
        <f t="shared" si="33"/>
        <v>4010</v>
      </c>
      <c r="K56" s="15">
        <f t="shared" si="33"/>
        <v>4010</v>
      </c>
      <c r="L56" s="15">
        <f t="shared" si="33"/>
        <v>3010</v>
      </c>
      <c r="M56" s="15">
        <f t="shared" si="33"/>
        <v>3010</v>
      </c>
      <c r="N56" s="15">
        <f t="shared" si="33"/>
        <v>3010</v>
      </c>
      <c r="O56" s="15">
        <f t="shared" si="33"/>
        <v>3010</v>
      </c>
      <c r="P56" s="15">
        <f t="shared" si="33"/>
        <v>3010</v>
      </c>
      <c r="Q56" s="15">
        <f t="shared" si="33"/>
        <v>3010</v>
      </c>
    </row>
    <row r="57" spans="1:18" s="38" customFormat="1" x14ac:dyDescent="0.25">
      <c r="A57" s="59"/>
      <c r="B57" s="60"/>
      <c r="C57" s="61"/>
      <c r="D57" s="37" t="s">
        <v>14</v>
      </c>
      <c r="E57" s="15">
        <f t="shared" si="1"/>
        <v>1000</v>
      </c>
      <c r="F57" s="15">
        <f t="shared" ref="F57:Q57" si="34">F44</f>
        <v>0</v>
      </c>
      <c r="G57" s="15">
        <f t="shared" si="34"/>
        <v>1000</v>
      </c>
      <c r="H57" s="15">
        <f t="shared" si="34"/>
        <v>0</v>
      </c>
      <c r="I57" s="15">
        <f t="shared" si="34"/>
        <v>0</v>
      </c>
      <c r="J57" s="15">
        <f t="shared" si="34"/>
        <v>0</v>
      </c>
      <c r="K57" s="15">
        <f t="shared" si="34"/>
        <v>0</v>
      </c>
      <c r="L57" s="15">
        <f t="shared" si="34"/>
        <v>0</v>
      </c>
      <c r="M57" s="15">
        <f t="shared" si="34"/>
        <v>0</v>
      </c>
      <c r="N57" s="15">
        <f t="shared" si="34"/>
        <v>0</v>
      </c>
      <c r="O57" s="15">
        <f t="shared" si="34"/>
        <v>0</v>
      </c>
      <c r="P57" s="15">
        <f t="shared" si="34"/>
        <v>0</v>
      </c>
      <c r="Q57" s="15">
        <f t="shared" si="34"/>
        <v>0</v>
      </c>
    </row>
    <row r="58" spans="1:18" s="38" customFormat="1" x14ac:dyDescent="0.25">
      <c r="A58" s="47" t="s">
        <v>19</v>
      </c>
      <c r="B58" s="47"/>
      <c r="C58" s="35"/>
      <c r="D58" s="35"/>
      <c r="E58" s="15"/>
      <c r="F58" s="15">
        <f t="shared" ref="F58:Q58" si="35">F45</f>
        <v>0</v>
      </c>
      <c r="G58" s="15">
        <f t="shared" si="35"/>
        <v>0</v>
      </c>
      <c r="H58" s="15">
        <f t="shared" si="35"/>
        <v>0</v>
      </c>
      <c r="I58" s="15">
        <f t="shared" si="35"/>
        <v>0</v>
      </c>
      <c r="J58" s="15">
        <f t="shared" si="35"/>
        <v>0</v>
      </c>
      <c r="K58" s="15">
        <f t="shared" si="35"/>
        <v>0</v>
      </c>
      <c r="L58" s="15">
        <f t="shared" si="35"/>
        <v>0</v>
      </c>
      <c r="M58" s="15">
        <f t="shared" si="35"/>
        <v>0</v>
      </c>
      <c r="N58" s="15">
        <f t="shared" si="35"/>
        <v>0</v>
      </c>
      <c r="O58" s="15">
        <f t="shared" si="35"/>
        <v>0</v>
      </c>
      <c r="P58" s="15">
        <f t="shared" si="35"/>
        <v>0</v>
      </c>
      <c r="Q58" s="15">
        <f t="shared" si="35"/>
        <v>0</v>
      </c>
    </row>
    <row r="59" spans="1:18" x14ac:dyDescent="0.25">
      <c r="A59" s="48" t="s">
        <v>22</v>
      </c>
      <c r="B59" s="49"/>
      <c r="C59" s="54"/>
      <c r="D59" s="18" t="s">
        <v>10</v>
      </c>
      <c r="E59" s="19">
        <f>SUM(F59:Q59)</f>
        <v>16198.04825</v>
      </c>
      <c r="F59" s="20">
        <f>SUM(F61:F64)</f>
        <v>2579.3000000000002</v>
      </c>
      <c r="G59" s="20">
        <f>SUM(G61:G64)</f>
        <v>3318.7482500000001</v>
      </c>
      <c r="H59" s="20">
        <f t="shared" ref="H59:Q59" si="36">SUM(H61:H64)</f>
        <v>1630</v>
      </c>
      <c r="I59" s="20">
        <f t="shared" si="36"/>
        <v>1630</v>
      </c>
      <c r="J59" s="20">
        <f t="shared" si="36"/>
        <v>1630</v>
      </c>
      <c r="K59" s="20">
        <f t="shared" si="36"/>
        <v>1630</v>
      </c>
      <c r="L59" s="20">
        <f t="shared" si="36"/>
        <v>630</v>
      </c>
      <c r="M59" s="20">
        <f t="shared" si="36"/>
        <v>630</v>
      </c>
      <c r="N59" s="20">
        <f t="shared" si="36"/>
        <v>630</v>
      </c>
      <c r="O59" s="20">
        <f t="shared" si="36"/>
        <v>630</v>
      </c>
      <c r="P59" s="20">
        <f t="shared" si="36"/>
        <v>630</v>
      </c>
      <c r="Q59" s="20">
        <f t="shared" si="36"/>
        <v>630</v>
      </c>
    </row>
    <row r="60" spans="1:18" x14ac:dyDescent="0.25">
      <c r="A60" s="50"/>
      <c r="B60" s="51"/>
      <c r="C60" s="54"/>
      <c r="D60" s="14" t="s">
        <v>24</v>
      </c>
      <c r="E60" s="19">
        <f t="shared" ref="E60:E70" si="37">SUM(F60:Q60)</f>
        <v>0</v>
      </c>
      <c r="F60" s="16">
        <f t="shared" ref="F60" si="38">F10+F22+F34</f>
        <v>0</v>
      </c>
      <c r="G60" s="20">
        <f t="shared" ref="G60:Q60" si="39">G10+G22</f>
        <v>0</v>
      </c>
      <c r="H60" s="20">
        <f t="shared" si="39"/>
        <v>0</v>
      </c>
      <c r="I60" s="20">
        <f t="shared" si="39"/>
        <v>0</v>
      </c>
      <c r="J60" s="20">
        <f t="shared" si="39"/>
        <v>0</v>
      </c>
      <c r="K60" s="20">
        <f t="shared" si="39"/>
        <v>0</v>
      </c>
      <c r="L60" s="20">
        <f t="shared" si="39"/>
        <v>0</v>
      </c>
      <c r="M60" s="20">
        <f t="shared" si="39"/>
        <v>0</v>
      </c>
      <c r="N60" s="20">
        <f t="shared" si="39"/>
        <v>0</v>
      </c>
      <c r="O60" s="20">
        <f t="shared" si="39"/>
        <v>0</v>
      </c>
      <c r="P60" s="20">
        <f t="shared" si="39"/>
        <v>0</v>
      </c>
      <c r="Q60" s="20">
        <f t="shared" si="39"/>
        <v>0</v>
      </c>
    </row>
    <row r="61" spans="1:18" ht="36" x14ac:dyDescent="0.25">
      <c r="A61" s="50"/>
      <c r="B61" s="51"/>
      <c r="C61" s="54"/>
      <c r="D61" s="14" t="s">
        <v>11</v>
      </c>
      <c r="E61" s="15">
        <f t="shared" si="37"/>
        <v>0</v>
      </c>
      <c r="F61" s="16">
        <f t="shared" ref="F61" si="40">F11+F23+F35</f>
        <v>0</v>
      </c>
      <c r="G61" s="20">
        <f t="shared" ref="G61:Q61" si="41">G11+G23</f>
        <v>0</v>
      </c>
      <c r="H61" s="20">
        <f t="shared" si="41"/>
        <v>0</v>
      </c>
      <c r="I61" s="20">
        <f t="shared" si="41"/>
        <v>0</v>
      </c>
      <c r="J61" s="20">
        <f t="shared" si="41"/>
        <v>0</v>
      </c>
      <c r="K61" s="20">
        <f t="shared" si="41"/>
        <v>0</v>
      </c>
      <c r="L61" s="20">
        <f t="shared" si="41"/>
        <v>0</v>
      </c>
      <c r="M61" s="20">
        <f t="shared" si="41"/>
        <v>0</v>
      </c>
      <c r="N61" s="20">
        <f t="shared" si="41"/>
        <v>0</v>
      </c>
      <c r="O61" s="20">
        <f t="shared" si="41"/>
        <v>0</v>
      </c>
      <c r="P61" s="20">
        <f t="shared" si="41"/>
        <v>0</v>
      </c>
      <c r="Q61" s="20">
        <f t="shared" si="41"/>
        <v>0</v>
      </c>
    </row>
    <row r="62" spans="1:18" x14ac:dyDescent="0.25">
      <c r="A62" s="50"/>
      <c r="B62" s="51"/>
      <c r="C62" s="54"/>
      <c r="D62" s="14" t="s">
        <v>12</v>
      </c>
      <c r="E62" s="15">
        <f t="shared" si="37"/>
        <v>0</v>
      </c>
      <c r="F62" s="16">
        <f t="shared" ref="F62" si="42">F12+F24+F36</f>
        <v>0</v>
      </c>
      <c r="G62" s="20">
        <f t="shared" ref="G62:Q62" si="43">G12+G24+G30</f>
        <v>0</v>
      </c>
      <c r="H62" s="20">
        <f t="shared" si="43"/>
        <v>0</v>
      </c>
      <c r="I62" s="20">
        <f t="shared" si="43"/>
        <v>0</v>
      </c>
      <c r="J62" s="20">
        <f t="shared" si="43"/>
        <v>0</v>
      </c>
      <c r="K62" s="20">
        <f t="shared" si="43"/>
        <v>0</v>
      </c>
      <c r="L62" s="20">
        <f t="shared" si="43"/>
        <v>0</v>
      </c>
      <c r="M62" s="20">
        <f t="shared" si="43"/>
        <v>0</v>
      </c>
      <c r="N62" s="20">
        <f t="shared" si="43"/>
        <v>0</v>
      </c>
      <c r="O62" s="20">
        <f t="shared" si="43"/>
        <v>0</v>
      </c>
      <c r="P62" s="20">
        <f t="shared" si="43"/>
        <v>0</v>
      </c>
      <c r="Q62" s="20">
        <f t="shared" si="43"/>
        <v>0</v>
      </c>
    </row>
    <row r="63" spans="1:18" ht="36" x14ac:dyDescent="0.25">
      <c r="A63" s="50"/>
      <c r="B63" s="51"/>
      <c r="C63" s="54"/>
      <c r="D63" s="14" t="s">
        <v>13</v>
      </c>
      <c r="E63" s="15">
        <f t="shared" si="37"/>
        <v>15198.04825</v>
      </c>
      <c r="F63" s="16">
        <f t="shared" ref="F63:Q64" si="44">F13+F25+F37</f>
        <v>2579.3000000000002</v>
      </c>
      <c r="G63" s="16">
        <f t="shared" si="44"/>
        <v>2318.7482500000001</v>
      </c>
      <c r="H63" s="16">
        <f t="shared" si="44"/>
        <v>1630</v>
      </c>
      <c r="I63" s="16">
        <f t="shared" si="44"/>
        <v>1630</v>
      </c>
      <c r="J63" s="16">
        <f t="shared" si="44"/>
        <v>1630</v>
      </c>
      <c r="K63" s="16">
        <f t="shared" si="44"/>
        <v>1630</v>
      </c>
      <c r="L63" s="16">
        <f t="shared" si="44"/>
        <v>630</v>
      </c>
      <c r="M63" s="16">
        <f t="shared" si="44"/>
        <v>630</v>
      </c>
      <c r="N63" s="16">
        <f t="shared" si="44"/>
        <v>630</v>
      </c>
      <c r="O63" s="16">
        <f t="shared" si="44"/>
        <v>630</v>
      </c>
      <c r="P63" s="16">
        <f t="shared" si="44"/>
        <v>630</v>
      </c>
      <c r="Q63" s="16">
        <f t="shared" si="44"/>
        <v>630</v>
      </c>
    </row>
    <row r="64" spans="1:18" x14ac:dyDescent="0.25">
      <c r="A64" s="52"/>
      <c r="B64" s="53"/>
      <c r="C64" s="54"/>
      <c r="D64" s="14" t="s">
        <v>14</v>
      </c>
      <c r="E64" s="15">
        <f>SUM(F64:Q64)</f>
        <v>1000</v>
      </c>
      <c r="F64" s="16">
        <f t="shared" si="44"/>
        <v>0</v>
      </c>
      <c r="G64" s="16">
        <f t="shared" si="44"/>
        <v>1000</v>
      </c>
      <c r="H64" s="16">
        <f t="shared" si="44"/>
        <v>0</v>
      </c>
      <c r="I64" s="16">
        <f t="shared" si="44"/>
        <v>0</v>
      </c>
      <c r="J64" s="16">
        <f t="shared" si="44"/>
        <v>0</v>
      </c>
      <c r="K64" s="16">
        <f t="shared" si="44"/>
        <v>0</v>
      </c>
      <c r="L64" s="16">
        <f t="shared" si="44"/>
        <v>0</v>
      </c>
      <c r="M64" s="16">
        <f t="shared" si="44"/>
        <v>0</v>
      </c>
      <c r="N64" s="16">
        <f t="shared" si="44"/>
        <v>0</v>
      </c>
      <c r="O64" s="16">
        <f t="shared" si="44"/>
        <v>0</v>
      </c>
      <c r="P64" s="16">
        <f t="shared" si="44"/>
        <v>0</v>
      </c>
      <c r="Q64" s="16">
        <f t="shared" si="44"/>
        <v>0</v>
      </c>
    </row>
    <row r="65" spans="1:17" x14ac:dyDescent="0.25">
      <c r="A65" s="48" t="s">
        <v>23</v>
      </c>
      <c r="B65" s="49"/>
      <c r="C65" s="54"/>
      <c r="D65" s="18" t="s">
        <v>10</v>
      </c>
      <c r="E65" s="19">
        <f t="shared" si="37"/>
        <v>24316.49109</v>
      </c>
      <c r="F65" s="20">
        <f>SUM(F66:F70)</f>
        <v>1570.8286300000004</v>
      </c>
      <c r="G65" s="20">
        <f>SUM(G66:G70)</f>
        <v>615.66246000000012</v>
      </c>
      <c r="H65" s="20">
        <f t="shared" ref="H65:Q65" si="45">SUM(H66:H70)</f>
        <v>1545</v>
      </c>
      <c r="I65" s="20">
        <f t="shared" si="45"/>
        <v>1545</v>
      </c>
      <c r="J65" s="20">
        <f t="shared" si="45"/>
        <v>2380</v>
      </c>
      <c r="K65" s="20">
        <f t="shared" si="45"/>
        <v>2380</v>
      </c>
      <c r="L65" s="20">
        <f t="shared" si="45"/>
        <v>2380</v>
      </c>
      <c r="M65" s="20">
        <f t="shared" si="45"/>
        <v>2380</v>
      </c>
      <c r="N65" s="20">
        <f t="shared" si="45"/>
        <v>2380</v>
      </c>
      <c r="O65" s="20">
        <f t="shared" si="45"/>
        <v>2380</v>
      </c>
      <c r="P65" s="20">
        <f t="shared" si="45"/>
        <v>2380</v>
      </c>
      <c r="Q65" s="20">
        <f t="shared" si="45"/>
        <v>2380</v>
      </c>
    </row>
    <row r="66" spans="1:17" x14ac:dyDescent="0.25">
      <c r="A66" s="50"/>
      <c r="B66" s="51"/>
      <c r="C66" s="54"/>
      <c r="D66" s="14" t="s">
        <v>24</v>
      </c>
      <c r="E66" s="15">
        <f t="shared" si="37"/>
        <v>0</v>
      </c>
      <c r="F66" s="16">
        <f>F28</f>
        <v>0</v>
      </c>
      <c r="G66" s="16">
        <f t="shared" ref="G66:Q66" si="46">G28</f>
        <v>0</v>
      </c>
      <c r="H66" s="16">
        <f t="shared" si="46"/>
        <v>0</v>
      </c>
      <c r="I66" s="16">
        <f t="shared" si="46"/>
        <v>0</v>
      </c>
      <c r="J66" s="16">
        <f t="shared" si="46"/>
        <v>0</v>
      </c>
      <c r="K66" s="16">
        <f t="shared" si="46"/>
        <v>0</v>
      </c>
      <c r="L66" s="16">
        <f t="shared" si="46"/>
        <v>0</v>
      </c>
      <c r="M66" s="16">
        <f t="shared" si="46"/>
        <v>0</v>
      </c>
      <c r="N66" s="16">
        <f t="shared" si="46"/>
        <v>0</v>
      </c>
      <c r="O66" s="16">
        <f t="shared" si="46"/>
        <v>0</v>
      </c>
      <c r="P66" s="16">
        <f t="shared" si="46"/>
        <v>0</v>
      </c>
      <c r="Q66" s="16">
        <f t="shared" si="46"/>
        <v>0</v>
      </c>
    </row>
    <row r="67" spans="1:17" ht="36" x14ac:dyDescent="0.25">
      <c r="A67" s="50"/>
      <c r="B67" s="51"/>
      <c r="C67" s="54"/>
      <c r="D67" s="14" t="s">
        <v>11</v>
      </c>
      <c r="E67" s="15">
        <f t="shared" si="37"/>
        <v>0</v>
      </c>
      <c r="F67" s="16">
        <f>F29</f>
        <v>0</v>
      </c>
      <c r="G67" s="16">
        <f t="shared" ref="G67:Q67" si="47">G29</f>
        <v>0</v>
      </c>
      <c r="H67" s="16">
        <f t="shared" si="47"/>
        <v>0</v>
      </c>
      <c r="I67" s="16">
        <f t="shared" si="47"/>
        <v>0</v>
      </c>
      <c r="J67" s="16">
        <f t="shared" si="47"/>
        <v>0</v>
      </c>
      <c r="K67" s="16">
        <f t="shared" si="47"/>
        <v>0</v>
      </c>
      <c r="L67" s="16">
        <f t="shared" si="47"/>
        <v>0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</row>
    <row r="68" spans="1:17" x14ac:dyDescent="0.25">
      <c r="A68" s="50"/>
      <c r="B68" s="51"/>
      <c r="C68" s="54"/>
      <c r="D68" s="14" t="s">
        <v>12</v>
      </c>
      <c r="E68" s="15">
        <f t="shared" si="37"/>
        <v>0</v>
      </c>
      <c r="F68" s="16">
        <f>F30</f>
        <v>0</v>
      </c>
      <c r="G68" s="16">
        <f t="shared" ref="G68:Q68" si="48">G30</f>
        <v>0</v>
      </c>
      <c r="H68" s="16">
        <f t="shared" si="48"/>
        <v>0</v>
      </c>
      <c r="I68" s="16">
        <f t="shared" si="48"/>
        <v>0</v>
      </c>
      <c r="J68" s="16">
        <f t="shared" si="48"/>
        <v>0</v>
      </c>
      <c r="K68" s="16">
        <f t="shared" si="48"/>
        <v>0</v>
      </c>
      <c r="L68" s="16">
        <f t="shared" si="48"/>
        <v>0</v>
      </c>
      <c r="M68" s="16">
        <f t="shared" si="48"/>
        <v>0</v>
      </c>
      <c r="N68" s="16">
        <f t="shared" si="48"/>
        <v>0</v>
      </c>
      <c r="O68" s="16">
        <f t="shared" si="48"/>
        <v>0</v>
      </c>
      <c r="P68" s="16">
        <f t="shared" si="48"/>
        <v>0</v>
      </c>
      <c r="Q68" s="16">
        <f t="shared" si="48"/>
        <v>0</v>
      </c>
    </row>
    <row r="69" spans="1:17" ht="36" x14ac:dyDescent="0.25">
      <c r="A69" s="50"/>
      <c r="B69" s="51"/>
      <c r="C69" s="54"/>
      <c r="D69" s="14" t="s">
        <v>13</v>
      </c>
      <c r="E69" s="15">
        <f>SUM(F69:Q69)</f>
        <v>24316.49109</v>
      </c>
      <c r="F69" s="16">
        <f>F31+F19</f>
        <v>1570.8286300000004</v>
      </c>
      <c r="G69" s="16">
        <f>G31</f>
        <v>615.66246000000012</v>
      </c>
      <c r="H69" s="16">
        <f t="shared" ref="H69:Q69" si="49">H31</f>
        <v>1545</v>
      </c>
      <c r="I69" s="16">
        <f t="shared" si="49"/>
        <v>1545</v>
      </c>
      <c r="J69" s="16">
        <f t="shared" si="49"/>
        <v>2380</v>
      </c>
      <c r="K69" s="16">
        <f t="shared" si="49"/>
        <v>2380</v>
      </c>
      <c r="L69" s="16">
        <f t="shared" si="49"/>
        <v>2380</v>
      </c>
      <c r="M69" s="16">
        <f t="shared" si="49"/>
        <v>2380</v>
      </c>
      <c r="N69" s="16">
        <f t="shared" si="49"/>
        <v>2380</v>
      </c>
      <c r="O69" s="16">
        <f t="shared" si="49"/>
        <v>2380</v>
      </c>
      <c r="P69" s="16">
        <f t="shared" si="49"/>
        <v>2380</v>
      </c>
      <c r="Q69" s="16">
        <f t="shared" si="49"/>
        <v>2380</v>
      </c>
    </row>
    <row r="70" spans="1:17" x14ac:dyDescent="0.25">
      <c r="A70" s="52"/>
      <c r="B70" s="53"/>
      <c r="C70" s="54"/>
      <c r="D70" s="14" t="s">
        <v>14</v>
      </c>
      <c r="E70" s="15">
        <f t="shared" si="37"/>
        <v>0</v>
      </c>
      <c r="F70" s="16">
        <f>F32</f>
        <v>0</v>
      </c>
      <c r="G70" s="16">
        <f t="shared" ref="G70:Q70" si="50">G32</f>
        <v>0</v>
      </c>
      <c r="H70" s="16">
        <f t="shared" si="50"/>
        <v>0</v>
      </c>
      <c r="I70" s="16">
        <f t="shared" si="50"/>
        <v>0</v>
      </c>
      <c r="J70" s="16">
        <f t="shared" si="50"/>
        <v>0</v>
      </c>
      <c r="K70" s="16">
        <f t="shared" si="50"/>
        <v>0</v>
      </c>
      <c r="L70" s="16">
        <f t="shared" si="50"/>
        <v>0</v>
      </c>
      <c r="M70" s="16">
        <f t="shared" si="50"/>
        <v>0</v>
      </c>
      <c r="N70" s="16">
        <f t="shared" si="50"/>
        <v>0</v>
      </c>
      <c r="O70" s="16">
        <f t="shared" si="50"/>
        <v>0</v>
      </c>
      <c r="P70" s="16">
        <f t="shared" si="50"/>
        <v>0</v>
      </c>
      <c r="Q70" s="16">
        <f t="shared" si="50"/>
        <v>0</v>
      </c>
    </row>
    <row r="72" spans="1:17" x14ac:dyDescent="0.25">
      <c r="E72" s="45"/>
    </row>
    <row r="73" spans="1:17" x14ac:dyDescent="0.25">
      <c r="E73" s="45"/>
    </row>
    <row r="74" spans="1:17" x14ac:dyDescent="0.25">
      <c r="E74" s="45"/>
    </row>
    <row r="75" spans="1:17" x14ac:dyDescent="0.25">
      <c r="E75" s="45"/>
    </row>
    <row r="76" spans="1:17" x14ac:dyDescent="0.25">
      <c r="E76" s="45"/>
    </row>
    <row r="77" spans="1:17" x14ac:dyDescent="0.25">
      <c r="E77" s="45"/>
    </row>
  </sheetData>
  <mergeCells count="31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2019-11-08T07:35:02Z</cp:lastPrinted>
  <dcterms:created xsi:type="dcterms:W3CDTF">2017-06-27T07:14:46Z</dcterms:created>
  <dcterms:modified xsi:type="dcterms:W3CDTF">2020-09-29T05:10:35Z</dcterms:modified>
</cp:coreProperties>
</file>