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5CCA7DAB-5EDD-4434-9B7F-5FE0F4046D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G18" i="2"/>
  <c r="G19" i="2" l="1"/>
  <c r="G13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s="1"/>
  <c r="E68" i="2" l="1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N45" i="2" l="1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<sst xmlns="http://schemas.openxmlformats.org/spreadsheetml/2006/main" count="97" uniqueCount="33">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</sst>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10" activePane="bottomLeft" state="frozen"/>
      <selection pane="bottomLeft" activeCell="A51" sqref="A51:I51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90" t="s">
        <v>1</v>
      </c>
      <c r="B1" s="90"/>
      <c r="C1" s="90"/>
      <c r="D1" s="90"/>
      <c r="E1" s="90"/>
      <c r="F1" s="90"/>
      <c r="G1" s="90"/>
      <c r="H1" s="90"/>
      <c r="I1" s="90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91" t="s">
        <v>0</v>
      </c>
      <c r="B3" s="91" t="s">
        <v>9</v>
      </c>
      <c r="C3" s="91" t="s">
        <v>2</v>
      </c>
      <c r="D3" s="91" t="s">
        <v>10</v>
      </c>
      <c r="E3" s="30" t="s">
        <v>11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</row>
    <row r="4" spans="1:17" x14ac:dyDescent="0.25">
      <c r="A4" s="92"/>
      <c r="B4" s="92"/>
      <c r="C4" s="92"/>
      <c r="D4" s="92"/>
      <c r="E4" s="46" t="s">
        <v>3</v>
      </c>
      <c r="F4" s="46" t="s">
        <v>4</v>
      </c>
      <c r="G4" s="46"/>
      <c r="H4" s="46"/>
      <c r="I4" s="46"/>
      <c r="J4" s="6"/>
      <c r="K4" s="6"/>
      <c r="L4" s="6"/>
      <c r="M4" s="7"/>
      <c r="N4" s="7"/>
      <c r="O4" s="7"/>
      <c r="P4" s="7"/>
      <c r="Q4" s="7"/>
    </row>
    <row r="5" spans="1:17" x14ac:dyDescent="0.25">
      <c r="A5" s="93"/>
      <c r="B5" s="93"/>
      <c r="C5" s="93"/>
      <c r="D5" s="93"/>
      <c r="E5" s="46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3" t="s">
        <v>21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/>
    </row>
    <row r="8" spans="1:17" x14ac:dyDescent="0.25">
      <c r="A8" s="43" t="s">
        <v>17</v>
      </c>
      <c r="B8" s="40" t="s">
        <v>28</v>
      </c>
      <c r="C8" s="95" t="s">
        <v>26</v>
      </c>
      <c r="D8" s="11" t="s">
        <v>3</v>
      </c>
      <c r="E8" s="12">
        <f>SUM(F8:Q8)</f>
        <v>605563.48080000002</v>
      </c>
      <c r="F8" s="12">
        <f>SUM(F9:F13)</f>
        <v>48149.910350000006</v>
      </c>
      <c r="G8" s="12">
        <f>SUM(G9:G13)</f>
        <v>52283.240410000006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4"/>
      <c r="B9" s="41"/>
      <c r="C9" s="95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4"/>
      <c r="B10" s="41"/>
      <c r="C10" s="95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4"/>
      <c r="B11" s="41"/>
      <c r="C11" s="95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4"/>
      <c r="B12" s="41"/>
      <c r="C12" s="95"/>
      <c r="D12" s="13" t="s">
        <v>19</v>
      </c>
      <c r="E12" s="14">
        <f t="shared" si="1"/>
        <v>605507.36401999998</v>
      </c>
      <c r="F12" s="15">
        <f>44851.62559-225+719.596+20+924+300+30+300+1216.06704</f>
        <v>48136.288630000003</v>
      </c>
      <c r="G12" s="15">
        <f>39972.72921+11389.533+899.874+77.56968+32.0695-500+10+297+90.3</f>
        <v>52269.075390000005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4"/>
      <c r="B13" s="41"/>
      <c r="C13" s="95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4"/>
      <c r="B14" s="41"/>
      <c r="C14" s="95" t="s">
        <v>20</v>
      </c>
      <c r="D14" s="11" t="s">
        <v>3</v>
      </c>
      <c r="E14" s="12">
        <f>SUM(F14:Q14)</f>
        <v>685445.81233999995</v>
      </c>
      <c r="F14" s="12">
        <f>SUM(F15:F19)</f>
        <v>53330.825829999994</v>
      </c>
      <c r="G14" s="12">
        <f t="shared" ref="G14:Q14" si="2">SUM(G15:G19)</f>
        <v>53589.986510000002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4"/>
      <c r="B15" s="41"/>
      <c r="C15" s="95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4"/>
      <c r="B16" s="41"/>
      <c r="C16" s="95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4"/>
      <c r="B17" s="41"/>
      <c r="C17" s="95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4"/>
      <c r="B18" s="41"/>
      <c r="C18" s="95"/>
      <c r="D18" s="13" t="s">
        <v>19</v>
      </c>
      <c r="E18" s="14">
        <f t="shared" si="3"/>
        <v>679443.52645999996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51293.38238+807.50711+230.20701+438.27253-1765.62539-1692.82799-1309.91643-307-9.6-96.69859</f>
        <v>47587.700630000007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45"/>
      <c r="B19" s="42"/>
      <c r="C19" s="95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3" t="s">
        <v>16</v>
      </c>
      <c r="B20" s="40" t="s">
        <v>23</v>
      </c>
      <c r="C20" s="40" t="s">
        <v>26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4"/>
      <c r="B21" s="41"/>
      <c r="C21" s="41"/>
      <c r="D21" s="13" t="s">
        <v>25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4"/>
      <c r="B22" s="41"/>
      <c r="C22" s="41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4"/>
      <c r="B23" s="41"/>
      <c r="C23" s="41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4"/>
      <c r="B24" s="41"/>
      <c r="C24" s="41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4"/>
      <c r="B25" s="41"/>
      <c r="C25" s="42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7" t="s">
        <v>13</v>
      </c>
      <c r="B26" s="48"/>
      <c r="C26" s="49"/>
      <c r="D26" s="11" t="s">
        <v>3</v>
      </c>
      <c r="E26" s="12">
        <f>SUM(F26:Q26)</f>
        <v>1293999.87314</v>
      </c>
      <c r="F26" s="12">
        <f>SUM(F27:F31)</f>
        <v>102537.51617999999</v>
      </c>
      <c r="G26" s="12">
        <f t="shared" ref="G26:Q26" si="6">SUM(G27:G31)</f>
        <v>106517.82692000002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50"/>
      <c r="B27" s="51"/>
      <c r="C27" s="52"/>
      <c r="D27" s="18" t="s">
        <v>25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50"/>
      <c r="B28" s="51"/>
      <c r="C28" s="52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50"/>
      <c r="B29" s="51"/>
      <c r="C29" s="52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50"/>
      <c r="B30" s="51"/>
      <c r="C30" s="52"/>
      <c r="D30" s="18" t="s">
        <v>19</v>
      </c>
      <c r="E30" s="16">
        <f t="shared" si="9"/>
        <v>1285424.62048</v>
      </c>
      <c r="F30" s="16">
        <f>F12+F18+F24</f>
        <v>101940.84445999999</v>
      </c>
      <c r="G30" s="16">
        <f>G12+G18+G24</f>
        <v>99856.776020000019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3"/>
      <c r="B31" s="54"/>
      <c r="C31" s="55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6" t="s">
        <v>22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8"/>
    </row>
    <row r="33" spans="1:20" ht="21.75" customHeight="1" x14ac:dyDescent="0.25">
      <c r="A33" s="96" t="s">
        <v>17</v>
      </c>
      <c r="B33" s="95" t="s">
        <v>24</v>
      </c>
      <c r="C33" s="39" t="s">
        <v>27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6"/>
      <c r="B34" s="95"/>
      <c r="C34" s="39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6"/>
      <c r="B35" s="95"/>
      <c r="C35" s="3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6"/>
      <c r="B36" s="95"/>
      <c r="C36" s="3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6"/>
      <c r="B37" s="95"/>
      <c r="C37" s="39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6"/>
      <c r="B38" s="95"/>
      <c r="C38" s="3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4"/>
      <c r="B39" s="75" t="s">
        <v>14</v>
      </c>
      <c r="C39" s="76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4"/>
      <c r="B40" s="77"/>
      <c r="C40" s="78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4"/>
      <c r="B41" s="77"/>
      <c r="C41" s="78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4"/>
      <c r="B42" s="77"/>
      <c r="C42" s="78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4"/>
      <c r="B43" s="77"/>
      <c r="C43" s="78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4"/>
      <c r="B44" s="79"/>
      <c r="C44" s="80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7" t="s">
        <v>5</v>
      </c>
      <c r="B45" s="58"/>
      <c r="C45" s="59"/>
      <c r="D45" s="11" t="s">
        <v>3</v>
      </c>
      <c r="E45" s="20">
        <f>SUM(F45:Q45)</f>
        <v>1296338.87314</v>
      </c>
      <c r="F45" s="20">
        <f>SUM(F46:F50)</f>
        <v>102726.51617999999</v>
      </c>
      <c r="G45" s="20">
        <f t="shared" ref="G45:J45" si="28">SUM(G46:G50)</f>
        <v>106667.82692000002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0"/>
      <c r="B46" s="61"/>
      <c r="C46" s="62"/>
      <c r="D46" s="18" t="s">
        <v>25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0"/>
      <c r="B47" s="61"/>
      <c r="C47" s="62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0"/>
      <c r="B48" s="61"/>
      <c r="C48" s="62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0"/>
      <c r="B49" s="61"/>
      <c r="C49" s="62"/>
      <c r="D49" s="18" t="s">
        <v>19</v>
      </c>
      <c r="E49" s="22">
        <f t="shared" si="31"/>
        <v>1287701.12048</v>
      </c>
      <c r="F49" s="22">
        <f>F30+F43</f>
        <v>102067.34445999999</v>
      </c>
      <c r="G49" s="22">
        <f t="shared" ref="G49:Q49" si="34">G30+G43</f>
        <v>100006.77602000002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63"/>
      <c r="B50" s="64"/>
      <c r="C50" s="65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97" t="s">
        <v>6</v>
      </c>
      <c r="B51" s="98"/>
      <c r="C51" s="98"/>
      <c r="D51" s="98"/>
      <c r="E51" s="98"/>
      <c r="F51" s="98"/>
      <c r="G51" s="98"/>
      <c r="H51" s="98"/>
      <c r="I51" s="99"/>
      <c r="R51" s="29"/>
    </row>
    <row r="52" spans="1:18" x14ac:dyDescent="0.25">
      <c r="A52" s="66" t="s">
        <v>15</v>
      </c>
      <c r="B52" s="67"/>
      <c r="C52" s="68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69"/>
      <c r="B53" s="70"/>
      <c r="C53" s="71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69"/>
      <c r="B54" s="70"/>
      <c r="C54" s="71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69"/>
      <c r="B55" s="70"/>
      <c r="C55" s="71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69"/>
      <c r="B56" s="70"/>
      <c r="C56" s="71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72"/>
      <c r="B57" s="73"/>
      <c r="C57" s="74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66" t="s">
        <v>8</v>
      </c>
      <c r="B58" s="67"/>
      <c r="C58" s="68"/>
      <c r="D58" s="11" t="s">
        <v>3</v>
      </c>
      <c r="E58" s="20">
        <f>SUM(F58:Q58)</f>
        <v>1296338.87314</v>
      </c>
      <c r="F58" s="20">
        <f>SUM(F59:F63)</f>
        <v>102726.51617999999</v>
      </c>
      <c r="G58" s="20">
        <f t="shared" ref="G58:Q58" si="39">SUM(G59:G63)</f>
        <v>106667.82692000002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69"/>
      <c r="B59" s="70"/>
      <c r="C59" s="71"/>
      <c r="D59" s="13" t="s">
        <v>25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69"/>
      <c r="B60" s="70"/>
      <c r="C60" s="71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69"/>
      <c r="B61" s="70"/>
      <c r="C61" s="71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69"/>
      <c r="B62" s="70"/>
      <c r="C62" s="71"/>
      <c r="D62" s="13" t="s">
        <v>19</v>
      </c>
      <c r="E62" s="21">
        <f>SUM(F62:Q62)</f>
        <v>1287701.12048</v>
      </c>
      <c r="F62" s="25">
        <f t="shared" ref="F62:Q62" si="44">F49-F56</f>
        <v>102067.34445999999</v>
      </c>
      <c r="G62" s="25">
        <f t="shared" si="44"/>
        <v>100006.77602000002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2"/>
      <c r="B63" s="73"/>
      <c r="C63" s="74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6" t="s">
        <v>6</v>
      </c>
      <c r="B64" s="56"/>
      <c r="C64" s="56"/>
      <c r="D64" s="56"/>
      <c r="E64" s="56"/>
      <c r="F64" s="56"/>
      <c r="G64" s="56"/>
      <c r="H64" s="56"/>
      <c r="I64" s="56"/>
      <c r="J64" s="26"/>
      <c r="K64" s="26"/>
    </row>
    <row r="65" spans="1:17" ht="24" customHeight="1" x14ac:dyDescent="0.25">
      <c r="A65" s="66" t="s">
        <v>29</v>
      </c>
      <c r="B65" s="67"/>
      <c r="C65" s="68"/>
      <c r="D65" s="11" t="s">
        <v>3</v>
      </c>
      <c r="E65" s="20">
        <f t="shared" ref="E65:E72" si="46">SUM(F65:Q65)</f>
        <v>610893.06079999998</v>
      </c>
      <c r="F65" s="20">
        <f>SUM(F66:F70)</f>
        <v>49395.690350000004</v>
      </c>
      <c r="G65" s="20">
        <f t="shared" ref="G65:Q65" si="47">SUM(G66:G70)</f>
        <v>53077.840410000004</v>
      </c>
      <c r="H65" s="20">
        <f t="shared" si="47"/>
        <v>51213.265019999999</v>
      </c>
      <c r="I65" s="20">
        <f t="shared" si="47"/>
        <v>51386.265019999999</v>
      </c>
      <c r="J65" s="20">
        <f t="shared" si="47"/>
        <v>50727.5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69"/>
      <c r="B66" s="70"/>
      <c r="C66" s="71"/>
      <c r="D66" s="13" t="s">
        <v>25</v>
      </c>
      <c r="E66" s="21">
        <f t="shared" si="46"/>
        <v>1954.29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515</v>
      </c>
      <c r="I66" s="21">
        <f t="shared" si="48"/>
        <v>515</v>
      </c>
      <c r="J66" s="21">
        <f t="shared" si="48"/>
        <v>0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69"/>
      <c r="B67" s="70"/>
      <c r="C67" s="71"/>
      <c r="D67" s="13" t="s">
        <v>12</v>
      </c>
      <c r="E67" s="21">
        <f t="shared" si="46"/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69"/>
      <c r="B68" s="70"/>
      <c r="C68" s="71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69"/>
      <c r="B69" s="70"/>
      <c r="C69" s="71"/>
      <c r="D69" s="13" t="s">
        <v>19</v>
      </c>
      <c r="E69" s="21">
        <f t="shared" si="46"/>
        <v>608257.59401999996</v>
      </c>
      <c r="F69" s="21">
        <f t="shared" ref="F69:Q69" si="51">F12+F24+F37</f>
        <v>48736.518630000006</v>
      </c>
      <c r="G69" s="21">
        <f t="shared" si="51"/>
        <v>52419.075390000005</v>
      </c>
      <c r="H69" s="21">
        <f t="shared" si="51"/>
        <v>50554.5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72"/>
      <c r="B70" s="73"/>
      <c r="C70" s="74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1" t="s">
        <v>32</v>
      </c>
      <c r="B71" s="82"/>
      <c r="C71" s="83"/>
      <c r="D71" s="11" t="s">
        <v>3</v>
      </c>
      <c r="E71" s="20">
        <f t="shared" si="46"/>
        <v>685445.81233999995</v>
      </c>
      <c r="F71" s="20">
        <f>SUM(F72:F76)</f>
        <v>53330.825829999994</v>
      </c>
      <c r="G71" s="20">
        <f t="shared" ref="G71:Q71" si="53">SUM(G72:G76)</f>
        <v>53589.986510000002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84"/>
      <c r="B72" s="85"/>
      <c r="C72" s="86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4"/>
      <c r="B73" s="85"/>
      <c r="C73" s="86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84"/>
      <c r="B74" s="85"/>
      <c r="C74" s="86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84"/>
      <c r="B75" s="85"/>
      <c r="C75" s="86"/>
      <c r="D75" s="13" t="s">
        <v>19</v>
      </c>
      <c r="E75" s="21">
        <f t="shared" si="55"/>
        <v>679443.52645999996</v>
      </c>
      <c r="F75" s="25">
        <f t="shared" ref="F75:Q75" si="58">F18</f>
        <v>53330.825829999994</v>
      </c>
      <c r="G75" s="25">
        <f t="shared" si="58"/>
        <v>47587.700630000007</v>
      </c>
      <c r="H75" s="25">
        <f t="shared" si="58"/>
        <v>58302.5</v>
      </c>
      <c r="I75" s="25">
        <f t="shared" si="58"/>
        <v>57802.5</v>
      </c>
      <c r="J75" s="25">
        <f t="shared" si="58"/>
        <v>57802.5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87"/>
      <c r="B76" s="88"/>
      <c r="C76" s="89"/>
      <c r="D76" s="13" t="s">
        <v>7</v>
      </c>
      <c r="E76" s="21">
        <f t="shared" si="55"/>
        <v>6002.2858799999995</v>
      </c>
      <c r="F76" s="25">
        <f t="shared" ref="F76:Q76" si="59">F19</f>
        <v>0</v>
      </c>
      <c r="G76" s="25">
        <f t="shared" si="59"/>
        <v>6002.2858799999995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2020-09-25T03:47:27Z</dcterms:modified>
</cp:coreProperties>
</file>