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4 Соц проекты +\МП\798-п от 29.12.2020 - копия\"/>
    </mc:Choice>
  </mc:AlternateContent>
  <xr:revisionPtr revIDLastSave="0" documentId="13_ncr:1_{6EB74014-A573-417D-B0B6-926963907274}" xr6:coauthVersionLast="45" xr6:coauthVersionMax="45" xr10:uidLastSave="{00000000-0000-0000-0000-000000000000}"/>
  <bookViews>
    <workbookView xWindow="12555" yWindow="225" windowWidth="19500" windowHeight="1560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программа'!$4:$6</definedName>
    <definedName name="Картриджи">#REF!</definedName>
    <definedName name="_xlnm.Print_Area" localSheetId="0">'14 программа'!$A$1:$Q$68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9" i="1" l="1"/>
  <c r="H11" i="1"/>
  <c r="G23" i="1" l="1"/>
  <c r="G29" i="1"/>
  <c r="Q18" i="1" l="1"/>
  <c r="P18" i="1" s="1"/>
  <c r="O18" i="1" s="1"/>
  <c r="N18" i="1" s="1"/>
  <c r="M18" i="1" s="1"/>
  <c r="L18" i="1" s="1"/>
  <c r="K18" i="1" s="1"/>
  <c r="J18" i="1" s="1"/>
  <c r="I18" i="1" s="1"/>
  <c r="H18" i="1" s="1"/>
  <c r="G18" i="1" s="1"/>
  <c r="F18" i="1" s="1"/>
  <c r="G11" i="1"/>
  <c r="E36" i="1" l="1"/>
  <c r="F62" i="1" l="1"/>
  <c r="G62" i="1"/>
  <c r="H62" i="1"/>
  <c r="I62" i="1"/>
  <c r="J62" i="1"/>
  <c r="K62" i="1"/>
  <c r="L62" i="1"/>
  <c r="M62" i="1"/>
  <c r="N62" i="1"/>
  <c r="O62" i="1"/>
  <c r="P62" i="1"/>
  <c r="Q62" i="1"/>
  <c r="G61" i="1"/>
  <c r="H61" i="1"/>
  <c r="I61" i="1"/>
  <c r="J61" i="1"/>
  <c r="K61" i="1"/>
  <c r="L61" i="1"/>
  <c r="M61" i="1"/>
  <c r="N61" i="1"/>
  <c r="O61" i="1"/>
  <c r="P61" i="1"/>
  <c r="Q61" i="1"/>
  <c r="F58" i="1"/>
  <c r="F59" i="1"/>
  <c r="F60" i="1"/>
  <c r="G41" i="1" l="1"/>
  <c r="I42" i="1" l="1"/>
  <c r="J42" i="1"/>
  <c r="K42" i="1"/>
  <c r="L42" i="1"/>
  <c r="M42" i="1"/>
  <c r="N42" i="1"/>
  <c r="O42" i="1"/>
  <c r="P42" i="1"/>
  <c r="Q42" i="1"/>
  <c r="G42" i="1"/>
  <c r="F42" i="1" l="1"/>
  <c r="G67" i="1"/>
  <c r="E62" i="1"/>
  <c r="H42" i="1"/>
  <c r="E42" i="1" l="1"/>
  <c r="H31" i="1"/>
  <c r="G31" i="1"/>
  <c r="H41" i="1" l="1"/>
  <c r="I41" i="1"/>
  <c r="J41" i="1"/>
  <c r="K41" i="1"/>
  <c r="L41" i="1"/>
  <c r="M41" i="1"/>
  <c r="N41" i="1"/>
  <c r="O41" i="1"/>
  <c r="P41" i="1"/>
  <c r="Q41" i="1"/>
  <c r="F38" i="1"/>
  <c r="F39" i="1"/>
  <c r="F40" i="1"/>
  <c r="E35" i="1"/>
  <c r="E34" i="1"/>
  <c r="E33" i="1"/>
  <c r="E32" i="1"/>
  <c r="Q31" i="1"/>
  <c r="P31" i="1"/>
  <c r="O31" i="1"/>
  <c r="N31" i="1"/>
  <c r="M31" i="1"/>
  <c r="L31" i="1"/>
  <c r="K31" i="1"/>
  <c r="J31" i="1"/>
  <c r="I31" i="1"/>
  <c r="F31" i="1"/>
  <c r="E31" i="1" l="1"/>
  <c r="G54" i="1"/>
  <c r="F23" i="1"/>
  <c r="F29" i="1" l="1"/>
  <c r="F67" i="1" s="1"/>
  <c r="F11" i="1"/>
  <c r="F61" i="1" l="1"/>
  <c r="F57" i="1" s="1"/>
  <c r="F41" i="1"/>
  <c r="F56" i="1"/>
  <c r="G56" i="1"/>
  <c r="H56" i="1"/>
  <c r="I56" i="1"/>
  <c r="J56" i="1"/>
  <c r="K56" i="1"/>
  <c r="L56" i="1"/>
  <c r="M56" i="1"/>
  <c r="N56" i="1"/>
  <c r="O56" i="1"/>
  <c r="P56" i="1"/>
  <c r="Q56" i="1"/>
  <c r="E41" i="1" l="1"/>
  <c r="F37" i="1"/>
  <c r="F54" i="1"/>
  <c r="Q13" i="1"/>
  <c r="P13" i="1"/>
  <c r="O13" i="1"/>
  <c r="N13" i="1"/>
  <c r="M13" i="1"/>
  <c r="L13" i="1"/>
  <c r="K13" i="1"/>
  <c r="J13" i="1"/>
  <c r="I13" i="1"/>
  <c r="H13" i="1"/>
  <c r="G13" i="1"/>
  <c r="F13" i="1"/>
  <c r="E18" i="1"/>
  <c r="E17" i="1"/>
  <c r="E16" i="1"/>
  <c r="E15" i="1"/>
  <c r="E14" i="1"/>
  <c r="E13" i="1" l="1"/>
  <c r="Q68" i="1" l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Q66" i="1"/>
  <c r="P66" i="1"/>
  <c r="O66" i="1"/>
  <c r="N66" i="1"/>
  <c r="M66" i="1"/>
  <c r="L66" i="1"/>
  <c r="K66" i="1"/>
  <c r="J66" i="1"/>
  <c r="I66" i="1"/>
  <c r="H66" i="1"/>
  <c r="G66" i="1"/>
  <c r="Q65" i="1"/>
  <c r="P65" i="1"/>
  <c r="O65" i="1"/>
  <c r="N65" i="1"/>
  <c r="M65" i="1"/>
  <c r="L65" i="1"/>
  <c r="K65" i="1"/>
  <c r="J65" i="1"/>
  <c r="I65" i="1"/>
  <c r="H65" i="1"/>
  <c r="G65" i="1"/>
  <c r="Q64" i="1"/>
  <c r="P64" i="1"/>
  <c r="O64" i="1"/>
  <c r="N64" i="1"/>
  <c r="M64" i="1"/>
  <c r="L64" i="1"/>
  <c r="K64" i="1"/>
  <c r="J64" i="1"/>
  <c r="I64" i="1"/>
  <c r="H64" i="1"/>
  <c r="G64" i="1"/>
  <c r="F68" i="1"/>
  <c r="F66" i="1"/>
  <c r="F65" i="1"/>
  <c r="F64" i="1"/>
  <c r="E49" i="1"/>
  <c r="E48" i="1"/>
  <c r="E47" i="1"/>
  <c r="E46" i="1"/>
  <c r="E45" i="1"/>
  <c r="E30" i="1"/>
  <c r="E29" i="1"/>
  <c r="E28" i="1"/>
  <c r="E27" i="1"/>
  <c r="E26" i="1"/>
  <c r="E24" i="1"/>
  <c r="E22" i="1"/>
  <c r="E21" i="1"/>
  <c r="E20" i="1"/>
  <c r="E12" i="1"/>
  <c r="E11" i="1"/>
  <c r="E10" i="1"/>
  <c r="E9" i="1"/>
  <c r="E8" i="1"/>
  <c r="Q60" i="1"/>
  <c r="P60" i="1"/>
  <c r="O60" i="1"/>
  <c r="N60" i="1"/>
  <c r="M60" i="1"/>
  <c r="L60" i="1"/>
  <c r="K60" i="1"/>
  <c r="J60" i="1"/>
  <c r="I60" i="1"/>
  <c r="H60" i="1"/>
  <c r="G60" i="1"/>
  <c r="Q59" i="1"/>
  <c r="P59" i="1"/>
  <c r="O59" i="1"/>
  <c r="N59" i="1"/>
  <c r="M59" i="1"/>
  <c r="L59" i="1"/>
  <c r="K59" i="1"/>
  <c r="J59" i="1"/>
  <c r="I59" i="1"/>
  <c r="H59" i="1"/>
  <c r="G59" i="1"/>
  <c r="Q58" i="1"/>
  <c r="P58" i="1"/>
  <c r="O58" i="1"/>
  <c r="N58" i="1"/>
  <c r="M58" i="1"/>
  <c r="L58" i="1"/>
  <c r="K58" i="1"/>
  <c r="J58" i="1"/>
  <c r="I58" i="1"/>
  <c r="H58" i="1"/>
  <c r="G58" i="1"/>
  <c r="Q55" i="1"/>
  <c r="P55" i="1"/>
  <c r="O55" i="1"/>
  <c r="N55" i="1"/>
  <c r="M55" i="1"/>
  <c r="L55" i="1"/>
  <c r="K55" i="1"/>
  <c r="J55" i="1"/>
  <c r="I55" i="1"/>
  <c r="G55" i="1"/>
  <c r="I54" i="1"/>
  <c r="H54" i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Q39" i="1"/>
  <c r="Q52" i="1" s="1"/>
  <c r="P39" i="1"/>
  <c r="P52" i="1" s="1"/>
  <c r="O39" i="1"/>
  <c r="O52" i="1" s="1"/>
  <c r="N39" i="1"/>
  <c r="N52" i="1" s="1"/>
  <c r="M39" i="1"/>
  <c r="M52" i="1" s="1"/>
  <c r="L39" i="1"/>
  <c r="L52" i="1" s="1"/>
  <c r="K39" i="1"/>
  <c r="K52" i="1" s="1"/>
  <c r="J39" i="1"/>
  <c r="J52" i="1" s="1"/>
  <c r="I39" i="1"/>
  <c r="I52" i="1" s="1"/>
  <c r="H39" i="1"/>
  <c r="H52" i="1" s="1"/>
  <c r="G39" i="1"/>
  <c r="G52" i="1" s="1"/>
  <c r="Q38" i="1"/>
  <c r="Q51" i="1" s="1"/>
  <c r="P38" i="1"/>
  <c r="P51" i="1" s="1"/>
  <c r="O38" i="1"/>
  <c r="O51" i="1" s="1"/>
  <c r="N38" i="1"/>
  <c r="N51" i="1" s="1"/>
  <c r="M38" i="1"/>
  <c r="M51" i="1" s="1"/>
  <c r="L38" i="1"/>
  <c r="L51" i="1" s="1"/>
  <c r="K38" i="1"/>
  <c r="K51" i="1" s="1"/>
  <c r="J38" i="1"/>
  <c r="J51" i="1" s="1"/>
  <c r="I38" i="1"/>
  <c r="I51" i="1" s="1"/>
  <c r="H38" i="1"/>
  <c r="G38" i="1"/>
  <c r="F55" i="1"/>
  <c r="F53" i="1"/>
  <c r="Q25" i="1"/>
  <c r="P25" i="1"/>
  <c r="O25" i="1"/>
  <c r="N25" i="1"/>
  <c r="M25" i="1"/>
  <c r="L25" i="1"/>
  <c r="K25" i="1"/>
  <c r="J25" i="1"/>
  <c r="J7" i="1"/>
  <c r="K7" i="1"/>
  <c r="L7" i="1"/>
  <c r="M7" i="1"/>
  <c r="N7" i="1"/>
  <c r="O7" i="1"/>
  <c r="P7" i="1"/>
  <c r="Q7" i="1"/>
  <c r="H57" i="1" l="1"/>
  <c r="G51" i="1"/>
  <c r="G37" i="1"/>
  <c r="G57" i="1"/>
  <c r="H51" i="1"/>
  <c r="H37" i="1"/>
  <c r="G63" i="1"/>
  <c r="E65" i="1"/>
  <c r="E67" i="1"/>
  <c r="E39" i="1"/>
  <c r="F52" i="1"/>
  <c r="I50" i="1"/>
  <c r="H55" i="1"/>
  <c r="E60" i="1"/>
  <c r="N63" i="1"/>
  <c r="E38" i="1"/>
  <c r="F51" i="1"/>
  <c r="E58" i="1"/>
  <c r="E64" i="1"/>
  <c r="K63" i="1"/>
  <c r="O63" i="1"/>
  <c r="J63" i="1"/>
  <c r="E68" i="1"/>
  <c r="L19" i="1"/>
  <c r="K19" i="1"/>
  <c r="E66" i="1"/>
  <c r="J19" i="1"/>
  <c r="E40" i="1"/>
  <c r="E59" i="1"/>
  <c r="J57" i="1"/>
  <c r="H63" i="1"/>
  <c r="L63" i="1"/>
  <c r="P63" i="1"/>
  <c r="M63" i="1"/>
  <c r="Q63" i="1"/>
  <c r="I63" i="1"/>
  <c r="K54" i="1"/>
  <c r="K50" i="1" s="1"/>
  <c r="K57" i="1"/>
  <c r="I57" i="1"/>
  <c r="I37" i="1"/>
  <c r="F50" i="1" l="1"/>
  <c r="L57" i="1"/>
  <c r="J54" i="1"/>
  <c r="J50" i="1" s="1"/>
  <c r="K37" i="1"/>
  <c r="J37" i="1"/>
  <c r="M19" i="1"/>
  <c r="F63" i="1"/>
  <c r="E63" i="1" s="1"/>
  <c r="M57" i="1" l="1"/>
  <c r="M37" i="1"/>
  <c r="M54" i="1"/>
  <c r="M50" i="1" s="1"/>
  <c r="L37" i="1"/>
  <c r="L54" i="1"/>
  <c r="E51" i="1"/>
  <c r="G25" i="1"/>
  <c r="H25" i="1"/>
  <c r="I25" i="1"/>
  <c r="F25" i="1"/>
  <c r="G19" i="1"/>
  <c r="H19" i="1"/>
  <c r="I19" i="1"/>
  <c r="F19" i="1"/>
  <c r="G7" i="1"/>
  <c r="H7" i="1"/>
  <c r="I7" i="1"/>
  <c r="F7" i="1"/>
  <c r="N19" i="1" l="1"/>
  <c r="N37" i="1"/>
  <c r="N57" i="1"/>
  <c r="L50" i="1"/>
  <c r="E7" i="1"/>
  <c r="E25" i="1"/>
  <c r="O57" i="1"/>
  <c r="O19" i="1"/>
  <c r="O54" i="1"/>
  <c r="O50" i="1" s="1"/>
  <c r="I44" i="1"/>
  <c r="H44" i="1"/>
  <c r="G44" i="1"/>
  <c r="F44" i="1"/>
  <c r="G50" i="1"/>
  <c r="N54" i="1" l="1"/>
  <c r="N50" i="1" s="1"/>
  <c r="E44" i="1"/>
  <c r="O37" i="1"/>
  <c r="P19" i="1"/>
  <c r="E52" i="1"/>
  <c r="H50" i="1"/>
  <c r="P37" i="1" l="1"/>
  <c r="P54" i="1"/>
  <c r="Q57" i="1"/>
  <c r="Q19" i="1"/>
  <c r="E19" i="1" s="1"/>
  <c r="E23" i="1"/>
  <c r="P57" i="1"/>
  <c r="E53" i="1"/>
  <c r="E55" i="1"/>
  <c r="Q37" i="1" l="1"/>
  <c r="E37" i="1" s="1"/>
  <c r="Q54" i="1"/>
  <c r="Q50" i="1" s="1"/>
  <c r="P50" i="1"/>
  <c r="E57" i="1"/>
  <c r="E61" i="1"/>
  <c r="E50" i="1" l="1"/>
  <c r="E54" i="1"/>
</calcChain>
</file>

<file path=xl/sharedStrings.xml><?xml version="1.0" encoding="utf-8"?>
<sst xmlns="http://schemas.openxmlformats.org/spreadsheetml/2006/main" count="101" uniqueCount="44">
  <si>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</si>
  <si>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</si>
  <si>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</si>
  <si>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</si>
  <si>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</si>
  <si>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</si>
  <si>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</si>
  <si>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</si>
  <si>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</si>
  <si>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</si>
  <si>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</si>
  <si>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</si>
  <si>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</si>
  <si>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</si>
  <si>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</si>
  <si>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</si>
  <si>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</si>
  <si>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</si>
  <si>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</si>
  <si>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</si>
  <si>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</si>
  <si>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</si>
  <si>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</si>
  <si>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</si>
  <si>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</si>
  <si>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</si>
  <si>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</si>
  <si>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</si>
  <si>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</si>
  <si>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</si>
  <si>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</si>
  <si>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</si>
  <si>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</si>
  <si>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</si>
  <si>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</si>
  <si>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</si>
  <si>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</si>
  <si>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</si>
  <si>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</si>
  <si>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</si>
  <si>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</si>
  <si>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Оказание финансовой поддержки социально ориентированным некоммерческим организациям (показатель № 2)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</si>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</sst>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49" fontId="1" fillId="0" borderId="0" xfId="0" applyNumberFormat="1" applyFont="1" applyFill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164" fontId="2" fillId="2" borderId="14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1" fillId="2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vertical="top" wrapText="1"/>
    </xf>
    <xf numFmtId="164" fontId="1" fillId="0" borderId="16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1" fillId="2" borderId="17" xfId="0" applyNumberFormat="1" applyFont="1" applyFill="1" applyBorder="1" applyAlignment="1" applyProtection="1">
      <alignment vertical="top" wrapText="1"/>
    </xf>
    <xf numFmtId="164" fontId="2" fillId="2" borderId="4" xfId="0" applyNumberFormat="1" applyFont="1" applyFill="1" applyBorder="1" applyAlignment="1" applyProtection="1">
      <alignment vertical="top" wrapText="1"/>
    </xf>
    <xf numFmtId="164" fontId="2" fillId="0" borderId="4" xfId="0" applyNumberFormat="1" applyFont="1" applyFill="1" applyBorder="1" applyAlignment="1" applyProtection="1">
      <alignment vertical="top" wrapText="1"/>
    </xf>
    <xf numFmtId="164" fontId="1" fillId="2" borderId="2" xfId="0" applyNumberFormat="1" applyFont="1" applyFill="1" applyBorder="1" applyAlignment="1" applyProtection="1">
      <alignment vertical="top" wrapText="1"/>
    </xf>
    <xf numFmtId="164" fontId="1" fillId="0" borderId="2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7" xfId="0" applyNumberFormat="1" applyFont="1" applyFill="1" applyBorder="1" applyAlignment="1" applyProtection="1">
      <alignment vertical="top" wrapText="1"/>
    </xf>
    <xf numFmtId="165" fontId="1" fillId="0" borderId="0" xfId="1" applyNumberFormat="1" applyFont="1" applyFill="1" applyAlignment="1" applyProtection="1">
      <alignment vertical="top" wrapText="1"/>
    </xf>
    <xf numFmtId="165" fontId="1" fillId="2" borderId="0" xfId="1" applyNumberFormat="1" applyFont="1" applyFill="1" applyAlignment="1" applyProtection="1">
      <alignment vertical="top" wrapText="1"/>
    </xf>
    <xf numFmtId="0" fontId="1" fillId="2" borderId="0" xfId="0" applyFont="1" applyFill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165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0" fontId="1" fillId="2" borderId="1" xfId="0" applyFont="1" applyFill="1" applyBorder="1" applyAlignment="1" applyProtection="1">
      <alignment vertical="top" wrapText="1"/>
    </xf>
    <xf numFmtId="166" fontId="1" fillId="0" borderId="0" xfId="0" applyNumberFormat="1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horizontal="center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vertical="top" wrapText="1"/>
    </xf>
    <xf numFmtId="49" fontId="1" fillId="0" borderId="18" xfId="0" applyNumberFormat="1" applyFont="1" applyFill="1" applyBorder="1" applyAlignment="1" applyProtection="1">
      <alignment horizontal="center" vertical="top" wrapText="1"/>
    </xf>
    <xf numFmtId="49" fontId="1" fillId="0" borderId="19" xfId="0" applyNumberFormat="1" applyFont="1" applyFill="1" applyBorder="1" applyAlignment="1" applyProtection="1">
      <alignment horizontal="center" vertical="top" wrapText="1"/>
    </xf>
    <xf numFmtId="49" fontId="1" fillId="0" borderId="20" xfId="0" applyNumberFormat="1" applyFont="1" applyFill="1" applyBorder="1" applyAlignment="1" applyProtection="1">
      <alignment horizontal="center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1" fillId="0" borderId="11" xfId="0" applyNumberFormat="1" applyFont="1" applyFill="1" applyBorder="1" applyAlignment="1" applyProtection="1">
      <alignment horizontal="center" vertical="top" wrapText="1"/>
    </xf>
    <xf numFmtId="49" fontId="1" fillId="0" borderId="12" xfId="0" applyNumberFormat="1" applyFont="1" applyFill="1" applyBorder="1" applyAlignment="1" applyProtection="1">
      <alignment horizontal="center" vertical="top" wrapText="1"/>
    </xf>
    <xf numFmtId="49" fontId="1" fillId="0" borderId="13" xfId="0" applyNumberFormat="1" applyFont="1" applyFill="1" applyBorder="1" applyAlignment="1" applyProtection="1">
      <alignment horizontal="center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49" fontId="1" fillId="2" borderId="6" xfId="0" applyNumberFormat="1" applyFont="1" applyFill="1" applyBorder="1" applyAlignment="1" applyProtection="1">
      <alignment horizontal="left" vertical="top" wrapText="1"/>
    </xf>
    <xf numFmtId="49" fontId="1" fillId="2" borderId="7" xfId="0" applyNumberFormat="1" applyFont="1" applyFill="1" applyBorder="1" applyAlignment="1" applyProtection="1">
      <alignment horizontal="left" vertical="top" wrapText="1"/>
    </xf>
    <xf numFmtId="49" fontId="1" fillId="2" borderId="8" xfId="0" applyNumberFormat="1" applyFont="1" applyFill="1" applyBorder="1" applyAlignment="1" applyProtection="1">
      <alignment horizontal="left" vertical="top" wrapText="1"/>
    </xf>
    <xf numFmtId="49" fontId="1" fillId="2" borderId="9" xfId="0" applyNumberFormat="1" applyFont="1" applyFill="1" applyBorder="1" applyAlignment="1" applyProtection="1">
      <alignment horizontal="left" vertical="top" wrapText="1"/>
    </xf>
    <xf numFmtId="49" fontId="1" fillId="2" borderId="10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75"/>
  <sheetViews>
    <sheetView tabSelected="1" zoomScale="70" zoomScaleNormal="70" zoomScaleSheetLayoutView="55" workbookViewId="0">
      <pane xSplit="3" ySplit="5" topLeftCell="E18" activePane="bottomRight" state="frozen"/>
      <selection pane="topRight" activeCell="D1" sqref="D1"/>
      <selection pane="bottomLeft" activeCell="A8" sqref="A8"/>
      <selection pane="bottomRight" activeCell="E26" sqref="E26"/>
    </sheetView>
  </sheetViews>
  <sheetFormatPr defaultColWidth="9.140625" defaultRowHeight="18" x14ac:dyDescent="0.2"/>
  <cols>
    <col min="1" max="1" width="3" style="15" customWidth="1"/>
    <col min="2" max="2" width="57.28515625" style="16" customWidth="1"/>
    <col min="3" max="3" width="32.7109375" style="16" customWidth="1"/>
    <col min="4" max="4" width="41.7109375" style="16" customWidth="1"/>
    <col min="5" max="5" width="20.7109375" style="16" bestFit="1" customWidth="1"/>
    <col min="6" max="7" width="19.28515625" style="16" bestFit="1" customWidth="1"/>
    <col min="8" max="8" width="20" style="16" bestFit="1" customWidth="1"/>
    <col min="9" max="17" width="19.28515625" style="16" bestFit="1" customWidth="1"/>
    <col min="18" max="18" width="21.7109375" style="16" bestFit="1" customWidth="1"/>
    <col min="19" max="16384" width="9.140625" style="16"/>
  </cols>
  <sheetData>
    <row r="1" spans="1:17" s="14" customForma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Q1" s="13" t="s">
        <v>0</v>
      </c>
    </row>
    <row r="2" spans="1:17" s="14" customForma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7" x14ac:dyDescent="0.2">
      <c r="B3" s="15"/>
      <c r="C3" s="15"/>
      <c r="D3" s="15"/>
      <c r="E3" s="15"/>
      <c r="F3" s="15"/>
      <c r="G3" s="15"/>
      <c r="H3" s="15"/>
      <c r="I3" s="15"/>
    </row>
    <row r="4" spans="1:17" x14ac:dyDescent="0.2">
      <c r="A4" s="50" t="s">
        <v>2</v>
      </c>
      <c r="B4" s="50" t="s">
        <v>3</v>
      </c>
      <c r="C4" s="50" t="s">
        <v>34</v>
      </c>
      <c r="D4" s="50" t="s">
        <v>4</v>
      </c>
      <c r="E4" s="59" t="s">
        <v>5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1"/>
    </row>
    <row r="5" spans="1:17" x14ac:dyDescent="0.2">
      <c r="A5" s="50"/>
      <c r="B5" s="50"/>
      <c r="C5" s="50"/>
      <c r="D5" s="50"/>
      <c r="E5" s="17" t="s">
        <v>6</v>
      </c>
      <c r="F5" s="18" t="s">
        <v>7</v>
      </c>
      <c r="G5" s="18" t="s">
        <v>8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18" t="s">
        <v>28</v>
      </c>
      <c r="N5" s="18" t="s">
        <v>29</v>
      </c>
      <c r="O5" s="18" t="s">
        <v>30</v>
      </c>
      <c r="P5" s="18" t="s">
        <v>31</v>
      </c>
      <c r="Q5" s="18" t="s">
        <v>32</v>
      </c>
    </row>
    <row r="6" spans="1:17" ht="18.75" thickBot="1" x14ac:dyDescent="0.25">
      <c r="A6" s="19">
        <v>1</v>
      </c>
      <c r="B6" s="19">
        <v>2</v>
      </c>
      <c r="C6" s="19">
        <v>3</v>
      </c>
      <c r="D6" s="19">
        <v>4</v>
      </c>
      <c r="E6" s="20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19">
        <v>14</v>
      </c>
      <c r="O6" s="19">
        <v>15</v>
      </c>
      <c r="P6" s="19">
        <v>16</v>
      </c>
      <c r="Q6" s="19">
        <v>17</v>
      </c>
    </row>
    <row r="7" spans="1:17" x14ac:dyDescent="0.2">
      <c r="A7" s="55" t="s">
        <v>33</v>
      </c>
      <c r="B7" s="47" t="s">
        <v>36</v>
      </c>
      <c r="C7" s="47" t="s">
        <v>39</v>
      </c>
      <c r="D7" s="3" t="s">
        <v>9</v>
      </c>
      <c r="E7" s="21">
        <f>SUM(F7:Q7)</f>
        <v>14696.723249999999</v>
      </c>
      <c r="F7" s="22">
        <f>SUM(F8:F12)</f>
        <v>2280</v>
      </c>
      <c r="G7" s="22">
        <f t="shared" ref="G7:Q7" si="0">SUM(G8:G12)</f>
        <v>1738.7482500000001</v>
      </c>
      <c r="H7" s="22">
        <f t="shared" si="0"/>
        <v>1677.9749999999999</v>
      </c>
      <c r="I7" s="22">
        <f t="shared" si="0"/>
        <v>1000</v>
      </c>
      <c r="J7" s="22">
        <f t="shared" si="0"/>
        <v>1000</v>
      </c>
      <c r="K7" s="22">
        <f t="shared" si="0"/>
        <v>1000</v>
      </c>
      <c r="L7" s="22">
        <f t="shared" si="0"/>
        <v>1000</v>
      </c>
      <c r="M7" s="22">
        <f t="shared" si="0"/>
        <v>1000</v>
      </c>
      <c r="N7" s="22">
        <f t="shared" si="0"/>
        <v>1000</v>
      </c>
      <c r="O7" s="22">
        <f t="shared" si="0"/>
        <v>1000</v>
      </c>
      <c r="P7" s="22">
        <f t="shared" si="0"/>
        <v>1000</v>
      </c>
      <c r="Q7" s="23">
        <f t="shared" si="0"/>
        <v>1000</v>
      </c>
    </row>
    <row r="8" spans="1:17" x14ac:dyDescent="0.2">
      <c r="A8" s="56"/>
      <c r="B8" s="48"/>
      <c r="C8" s="48"/>
      <c r="D8" s="4" t="s">
        <v>21</v>
      </c>
      <c r="E8" s="24">
        <f t="shared" ref="E8:E55" si="1">SUM(F8:Q8)</f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6">
        <v>0</v>
      </c>
    </row>
    <row r="9" spans="1:17" x14ac:dyDescent="0.2">
      <c r="A9" s="56"/>
      <c r="B9" s="48"/>
      <c r="C9" s="48"/>
      <c r="D9" s="4" t="s">
        <v>10</v>
      </c>
      <c r="E9" s="24">
        <f t="shared" si="1"/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6">
        <v>0</v>
      </c>
    </row>
    <row r="10" spans="1:17" x14ac:dyDescent="0.2">
      <c r="A10" s="56"/>
      <c r="B10" s="48"/>
      <c r="C10" s="48"/>
      <c r="D10" s="4" t="s">
        <v>11</v>
      </c>
      <c r="E10" s="24">
        <f t="shared" si="1"/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6">
        <v>0</v>
      </c>
    </row>
    <row r="11" spans="1:17" x14ac:dyDescent="0.2">
      <c r="A11" s="56"/>
      <c r="B11" s="48"/>
      <c r="C11" s="48"/>
      <c r="D11" s="4" t="s">
        <v>12</v>
      </c>
      <c r="E11" s="24">
        <f t="shared" si="1"/>
        <v>14696.723249999999</v>
      </c>
      <c r="F11" s="25">
        <f>1250+500+530</f>
        <v>2280</v>
      </c>
      <c r="G11" s="25">
        <f>1500+238.74825</f>
        <v>1738.7482500000001</v>
      </c>
      <c r="H11" s="25">
        <f>1500+177.975</f>
        <v>1677.9749999999999</v>
      </c>
      <c r="I11" s="25">
        <v>1000</v>
      </c>
      <c r="J11" s="25">
        <v>1000</v>
      </c>
      <c r="K11" s="25">
        <v>1000</v>
      </c>
      <c r="L11" s="25">
        <v>1000</v>
      </c>
      <c r="M11" s="25">
        <v>1000</v>
      </c>
      <c r="N11" s="25">
        <v>1000</v>
      </c>
      <c r="O11" s="25">
        <v>1000</v>
      </c>
      <c r="P11" s="25">
        <v>1000</v>
      </c>
      <c r="Q11" s="25">
        <v>1000</v>
      </c>
    </row>
    <row r="12" spans="1:17" x14ac:dyDescent="0.2">
      <c r="A12" s="56"/>
      <c r="B12" s="48"/>
      <c r="C12" s="48"/>
      <c r="D12" s="4" t="s">
        <v>13</v>
      </c>
      <c r="E12" s="24">
        <f t="shared" si="1"/>
        <v>0</v>
      </c>
      <c r="F12" s="25">
        <v>0</v>
      </c>
      <c r="G12" s="25"/>
      <c r="H12" s="25">
        <v>0</v>
      </c>
      <c r="I12" s="25">
        <v>0</v>
      </c>
      <c r="J12" s="25"/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6">
        <v>0</v>
      </c>
    </row>
    <row r="13" spans="1:17" x14ac:dyDescent="0.2">
      <c r="A13" s="56"/>
      <c r="B13" s="48"/>
      <c r="C13" s="48" t="s">
        <v>40</v>
      </c>
      <c r="D13" s="5" t="s">
        <v>9</v>
      </c>
      <c r="E13" s="27">
        <f>SUM(F13:Q13)</f>
        <v>240.58125000000001</v>
      </c>
      <c r="F13" s="28">
        <f>SUM(F14:F18)</f>
        <v>240.58125000000001</v>
      </c>
      <c r="G13" s="28">
        <f t="shared" ref="G13:Q13" si="2">SUM(G14:G18)</f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0</v>
      </c>
      <c r="M13" s="28">
        <f t="shared" si="2"/>
        <v>0</v>
      </c>
      <c r="N13" s="28">
        <f t="shared" si="2"/>
        <v>0</v>
      </c>
      <c r="O13" s="28">
        <f t="shared" si="2"/>
        <v>0</v>
      </c>
      <c r="P13" s="28">
        <f t="shared" si="2"/>
        <v>0</v>
      </c>
      <c r="Q13" s="29">
        <f t="shared" si="2"/>
        <v>0</v>
      </c>
    </row>
    <row r="14" spans="1:17" x14ac:dyDescent="0.2">
      <c r="A14" s="56"/>
      <c r="B14" s="48"/>
      <c r="C14" s="48"/>
      <c r="D14" s="4" t="s">
        <v>21</v>
      </c>
      <c r="E14" s="24">
        <f t="shared" ref="E14:E18" si="3">SUM(F14:Q14)</f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</row>
    <row r="15" spans="1:17" x14ac:dyDescent="0.2">
      <c r="A15" s="56"/>
      <c r="B15" s="48"/>
      <c r="C15" s="48"/>
      <c r="D15" s="4" t="s">
        <v>10</v>
      </c>
      <c r="E15" s="24">
        <f t="shared" si="3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</row>
    <row r="16" spans="1:17" x14ac:dyDescent="0.2">
      <c r="A16" s="56"/>
      <c r="B16" s="48"/>
      <c r="C16" s="48"/>
      <c r="D16" s="4" t="s">
        <v>11</v>
      </c>
      <c r="E16" s="24">
        <f t="shared" si="3"/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</row>
    <row r="17" spans="1:17" x14ac:dyDescent="0.2">
      <c r="A17" s="56"/>
      <c r="B17" s="48"/>
      <c r="C17" s="48"/>
      <c r="D17" s="4" t="s">
        <v>12</v>
      </c>
      <c r="E17" s="24">
        <f t="shared" si="3"/>
        <v>240.58125000000001</v>
      </c>
      <c r="F17" s="25">
        <v>240.58125000000001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</row>
    <row r="18" spans="1:17" ht="18.75" thickBot="1" x14ac:dyDescent="0.25">
      <c r="A18" s="57"/>
      <c r="B18" s="58"/>
      <c r="C18" s="58"/>
      <c r="D18" s="6" t="s">
        <v>13</v>
      </c>
      <c r="E18" s="30">
        <f t="shared" si="3"/>
        <v>0</v>
      </c>
      <c r="F18" s="30">
        <f t="shared" ref="F18" si="4">SUM(G18:R18)</f>
        <v>0</v>
      </c>
      <c r="G18" s="30">
        <f t="shared" ref="G18" si="5">SUM(H18:S18)</f>
        <v>0</v>
      </c>
      <c r="H18" s="30">
        <f t="shared" ref="H18" si="6">SUM(I18:T18)</f>
        <v>0</v>
      </c>
      <c r="I18" s="30">
        <f t="shared" ref="I18" si="7">SUM(J18:U18)</f>
        <v>0</v>
      </c>
      <c r="J18" s="30">
        <f t="shared" ref="J18" si="8">SUM(K18:V18)</f>
        <v>0</v>
      </c>
      <c r="K18" s="30">
        <f t="shared" ref="K18" si="9">SUM(L18:W18)</f>
        <v>0</v>
      </c>
      <c r="L18" s="30">
        <f t="shared" ref="L18" si="10">SUM(M18:X18)</f>
        <v>0</v>
      </c>
      <c r="M18" s="30">
        <f t="shared" ref="M18" si="11">SUM(N18:Y18)</f>
        <v>0</v>
      </c>
      <c r="N18" s="30">
        <f t="shared" ref="N18" si="12">SUM(O18:Z18)</f>
        <v>0</v>
      </c>
      <c r="O18" s="30">
        <f t="shared" ref="O18" si="13">SUM(P18:AA18)</f>
        <v>0</v>
      </c>
      <c r="P18" s="30">
        <f t="shared" ref="P18" si="14">SUM(Q18:AB18)</f>
        <v>0</v>
      </c>
      <c r="Q18" s="30">
        <f t="shared" ref="Q18" si="15">SUM(R18:AC18)</f>
        <v>0</v>
      </c>
    </row>
    <row r="19" spans="1:17" x14ac:dyDescent="0.2">
      <c r="A19" s="49" t="s">
        <v>14</v>
      </c>
      <c r="B19" s="52" t="s">
        <v>41</v>
      </c>
      <c r="C19" s="54" t="s">
        <v>39</v>
      </c>
      <c r="D19" s="7" t="s">
        <v>9</v>
      </c>
      <c r="E19" s="31">
        <f t="shared" si="1"/>
        <v>4649.3</v>
      </c>
      <c r="F19" s="32">
        <f>SUM(F20:F24)</f>
        <v>299.3</v>
      </c>
      <c r="G19" s="32">
        <f t="shared" ref="G19:I19" si="16">SUM(G20:G24)</f>
        <v>350</v>
      </c>
      <c r="H19" s="32">
        <f t="shared" si="16"/>
        <v>400</v>
      </c>
      <c r="I19" s="32">
        <f t="shared" si="16"/>
        <v>400</v>
      </c>
      <c r="J19" s="32">
        <f t="shared" ref="J19:Q19" si="17">SUM(J20:J24)</f>
        <v>400</v>
      </c>
      <c r="K19" s="32">
        <f t="shared" si="17"/>
        <v>400</v>
      </c>
      <c r="L19" s="32">
        <f t="shared" si="17"/>
        <v>400</v>
      </c>
      <c r="M19" s="32">
        <f t="shared" si="17"/>
        <v>400</v>
      </c>
      <c r="N19" s="32">
        <f t="shared" si="17"/>
        <v>400</v>
      </c>
      <c r="O19" s="32">
        <f t="shared" si="17"/>
        <v>400</v>
      </c>
      <c r="P19" s="32">
        <f t="shared" si="17"/>
        <v>400</v>
      </c>
      <c r="Q19" s="32">
        <f t="shared" si="17"/>
        <v>400</v>
      </c>
    </row>
    <row r="20" spans="1:17" x14ac:dyDescent="0.2">
      <c r="A20" s="50"/>
      <c r="B20" s="48"/>
      <c r="C20" s="54"/>
      <c r="D20" s="4" t="s">
        <v>21</v>
      </c>
      <c r="E20" s="24">
        <f t="shared" si="1"/>
        <v>0</v>
      </c>
      <c r="F20" s="25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 x14ac:dyDescent="0.2">
      <c r="A21" s="50"/>
      <c r="B21" s="48"/>
      <c r="C21" s="54"/>
      <c r="D21" s="4" t="s">
        <v>10</v>
      </c>
      <c r="E21" s="24">
        <f t="shared" si="1"/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</row>
    <row r="22" spans="1:17" x14ac:dyDescent="0.2">
      <c r="A22" s="50"/>
      <c r="B22" s="48"/>
      <c r="C22" s="54"/>
      <c r="D22" s="4" t="s">
        <v>11</v>
      </c>
      <c r="E22" s="24">
        <f t="shared" si="1"/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</row>
    <row r="23" spans="1:17" x14ac:dyDescent="0.2">
      <c r="A23" s="50"/>
      <c r="B23" s="48"/>
      <c r="C23" s="54"/>
      <c r="D23" s="4" t="s">
        <v>12</v>
      </c>
      <c r="E23" s="24">
        <f t="shared" si="1"/>
        <v>4649.3</v>
      </c>
      <c r="F23" s="25">
        <f>160+129.3+10</f>
        <v>299.3</v>
      </c>
      <c r="G23" s="25">
        <f>400-50</f>
        <v>350</v>
      </c>
      <c r="H23" s="25">
        <v>400</v>
      </c>
      <c r="I23" s="25">
        <v>400</v>
      </c>
      <c r="J23" s="25">
        <v>400</v>
      </c>
      <c r="K23" s="25">
        <v>400</v>
      </c>
      <c r="L23" s="25">
        <v>400</v>
      </c>
      <c r="M23" s="25">
        <v>400</v>
      </c>
      <c r="N23" s="25">
        <v>400</v>
      </c>
      <c r="O23" s="25">
        <v>400</v>
      </c>
      <c r="P23" s="25">
        <v>400</v>
      </c>
      <c r="Q23" s="25">
        <v>400</v>
      </c>
    </row>
    <row r="24" spans="1:17" ht="18.75" thickBot="1" x14ac:dyDescent="0.25">
      <c r="A24" s="51"/>
      <c r="B24" s="53"/>
      <c r="C24" s="54"/>
      <c r="D24" s="8" t="s">
        <v>13</v>
      </c>
      <c r="E24" s="33">
        <f t="shared" si="1"/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</row>
    <row r="25" spans="1:17" x14ac:dyDescent="0.2">
      <c r="A25" s="55" t="s">
        <v>15</v>
      </c>
      <c r="B25" s="47" t="s">
        <v>37</v>
      </c>
      <c r="C25" s="47" t="s">
        <v>42</v>
      </c>
      <c r="D25" s="9" t="s">
        <v>9</v>
      </c>
      <c r="E25" s="21">
        <f t="shared" si="1"/>
        <v>17077.36995</v>
      </c>
      <c r="F25" s="22">
        <f>SUM(F26:F30)</f>
        <v>1330.2473800000005</v>
      </c>
      <c r="G25" s="22">
        <f t="shared" ref="G25:I25" si="18">SUM(G26:G30)</f>
        <v>615.66246000000012</v>
      </c>
      <c r="H25" s="22">
        <f t="shared" si="18"/>
        <v>1226.46011</v>
      </c>
      <c r="I25" s="22">
        <f t="shared" si="18"/>
        <v>1545</v>
      </c>
      <c r="J25" s="22">
        <f t="shared" ref="J25:Q25" si="19">SUM(J26:J30)</f>
        <v>1545</v>
      </c>
      <c r="K25" s="22">
        <f t="shared" si="19"/>
        <v>1545</v>
      </c>
      <c r="L25" s="22">
        <f t="shared" si="19"/>
        <v>1545</v>
      </c>
      <c r="M25" s="22">
        <f t="shared" si="19"/>
        <v>1545</v>
      </c>
      <c r="N25" s="22">
        <f t="shared" si="19"/>
        <v>1545</v>
      </c>
      <c r="O25" s="22">
        <f t="shared" si="19"/>
        <v>1545</v>
      </c>
      <c r="P25" s="22">
        <f t="shared" si="19"/>
        <v>1545</v>
      </c>
      <c r="Q25" s="22">
        <f t="shared" si="19"/>
        <v>1545</v>
      </c>
    </row>
    <row r="26" spans="1:17" x14ac:dyDescent="0.2">
      <c r="A26" s="56"/>
      <c r="B26" s="48"/>
      <c r="C26" s="48"/>
      <c r="D26" s="4" t="s">
        <v>21</v>
      </c>
      <c r="E26" s="24">
        <f t="shared" si="1"/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x14ac:dyDescent="0.2">
      <c r="A27" s="56"/>
      <c r="B27" s="48"/>
      <c r="C27" s="48"/>
      <c r="D27" s="4" t="s">
        <v>10</v>
      </c>
      <c r="E27" s="24">
        <f t="shared" si="1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x14ac:dyDescent="0.2">
      <c r="A28" s="56"/>
      <c r="B28" s="48"/>
      <c r="C28" s="48"/>
      <c r="D28" s="4" t="s">
        <v>11</v>
      </c>
      <c r="E28" s="24">
        <f t="shared" si="1"/>
        <v>0</v>
      </c>
      <c r="F28" s="25"/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x14ac:dyDescent="0.2">
      <c r="A29" s="56"/>
      <c r="B29" s="48"/>
      <c r="C29" s="48"/>
      <c r="D29" s="4" t="s">
        <v>12</v>
      </c>
      <c r="E29" s="24">
        <f t="shared" si="1"/>
        <v>17077.36995</v>
      </c>
      <c r="F29" s="25">
        <f>2590-1439.368+8.552+500+850-320.38462-600-250-8.552</f>
        <v>1330.2473800000005</v>
      </c>
      <c r="G29" s="35">
        <f>1299.4-693.33754+9.6</f>
        <v>615.66246000000012</v>
      </c>
      <c r="H29" s="35">
        <f>1545-318.53989</f>
        <v>1226.46011</v>
      </c>
      <c r="I29" s="35">
        <v>1545</v>
      </c>
      <c r="J29" s="35">
        <v>1545</v>
      </c>
      <c r="K29" s="35">
        <v>1545</v>
      </c>
      <c r="L29" s="35">
        <v>1545</v>
      </c>
      <c r="M29" s="35">
        <v>1545</v>
      </c>
      <c r="N29" s="35">
        <v>1545</v>
      </c>
      <c r="O29" s="35">
        <v>1545</v>
      </c>
      <c r="P29" s="35">
        <v>1545</v>
      </c>
      <c r="Q29" s="35">
        <v>1545</v>
      </c>
    </row>
    <row r="30" spans="1:17" ht="18.75" thickBot="1" x14ac:dyDescent="0.25">
      <c r="A30" s="57"/>
      <c r="B30" s="58"/>
      <c r="C30" s="58"/>
      <c r="D30" s="6" t="s">
        <v>13</v>
      </c>
      <c r="E30" s="30">
        <f t="shared" si="1"/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</row>
    <row r="31" spans="1:17" x14ac:dyDescent="0.2">
      <c r="A31" s="55" t="s">
        <v>35</v>
      </c>
      <c r="B31" s="47" t="s">
        <v>38</v>
      </c>
      <c r="C31" s="47" t="s">
        <v>39</v>
      </c>
      <c r="D31" s="9" t="s">
        <v>9</v>
      </c>
      <c r="E31" s="21">
        <f>SUM(F31:Q31)</f>
        <v>2530</v>
      </c>
      <c r="F31" s="22">
        <f>SUM(F32:F36)</f>
        <v>0</v>
      </c>
      <c r="G31" s="22">
        <f>SUM(G32:G36)</f>
        <v>230</v>
      </c>
      <c r="H31" s="22">
        <f>SUM(H32:H36)</f>
        <v>230</v>
      </c>
      <c r="I31" s="22">
        <f t="shared" ref="I31:Q31" si="20">SUM(I32:I36)</f>
        <v>230</v>
      </c>
      <c r="J31" s="22">
        <f t="shared" si="20"/>
        <v>230</v>
      </c>
      <c r="K31" s="22">
        <f t="shared" si="20"/>
        <v>230</v>
      </c>
      <c r="L31" s="22">
        <f t="shared" si="20"/>
        <v>230</v>
      </c>
      <c r="M31" s="22">
        <f t="shared" si="20"/>
        <v>230</v>
      </c>
      <c r="N31" s="22">
        <f t="shared" si="20"/>
        <v>230</v>
      </c>
      <c r="O31" s="22">
        <f t="shared" si="20"/>
        <v>230</v>
      </c>
      <c r="P31" s="22">
        <f t="shared" si="20"/>
        <v>230</v>
      </c>
      <c r="Q31" s="22">
        <f t="shared" si="20"/>
        <v>230</v>
      </c>
    </row>
    <row r="32" spans="1:17" x14ac:dyDescent="0.2">
      <c r="A32" s="56"/>
      <c r="B32" s="48"/>
      <c r="C32" s="48"/>
      <c r="D32" s="4" t="s">
        <v>21</v>
      </c>
      <c r="E32" s="24">
        <f t="shared" ref="E32:E34" si="21">SUM(F32:Q32)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</row>
    <row r="33" spans="1:18" x14ac:dyDescent="0.2">
      <c r="A33" s="56"/>
      <c r="B33" s="48"/>
      <c r="C33" s="48"/>
      <c r="D33" s="4" t="s">
        <v>10</v>
      </c>
      <c r="E33" s="24">
        <f t="shared" si="21"/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</row>
    <row r="34" spans="1:18" x14ac:dyDescent="0.2">
      <c r="A34" s="56"/>
      <c r="B34" s="48"/>
      <c r="C34" s="48"/>
      <c r="D34" s="4" t="s">
        <v>11</v>
      </c>
      <c r="E34" s="24">
        <f t="shared" si="21"/>
        <v>0</v>
      </c>
      <c r="F34" s="25"/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</row>
    <row r="35" spans="1:18" x14ac:dyDescent="0.2">
      <c r="A35" s="56"/>
      <c r="B35" s="48"/>
      <c r="C35" s="48"/>
      <c r="D35" s="4" t="s">
        <v>12</v>
      </c>
      <c r="E35" s="24">
        <f>SUM(F35:Q35)</f>
        <v>2530</v>
      </c>
      <c r="F35" s="25">
        <v>0</v>
      </c>
      <c r="G35" s="25">
        <v>230</v>
      </c>
      <c r="H35" s="25">
        <v>230</v>
      </c>
      <c r="I35" s="25">
        <v>230</v>
      </c>
      <c r="J35" s="25">
        <v>230</v>
      </c>
      <c r="K35" s="25">
        <v>230</v>
      </c>
      <c r="L35" s="25">
        <v>230</v>
      </c>
      <c r="M35" s="25">
        <v>230</v>
      </c>
      <c r="N35" s="25">
        <v>230</v>
      </c>
      <c r="O35" s="25">
        <v>230</v>
      </c>
      <c r="P35" s="25">
        <v>230</v>
      </c>
      <c r="Q35" s="25">
        <v>230</v>
      </c>
    </row>
    <row r="36" spans="1:18" ht="18.75" thickBot="1" x14ac:dyDescent="0.25">
      <c r="A36" s="57"/>
      <c r="B36" s="58"/>
      <c r="C36" s="58"/>
      <c r="D36" s="6" t="s">
        <v>13</v>
      </c>
      <c r="E36" s="30">
        <f>SUM(F36:Q36)</f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</row>
    <row r="37" spans="1:18" x14ac:dyDescent="0.2">
      <c r="A37" s="69" t="s">
        <v>16</v>
      </c>
      <c r="B37" s="70"/>
      <c r="C37" s="73"/>
      <c r="D37" s="10" t="s">
        <v>9</v>
      </c>
      <c r="E37" s="31">
        <f>SUM(F37:Q37)</f>
        <v>39193.974450000002</v>
      </c>
      <c r="F37" s="32">
        <f>SUM(F38:F42)</f>
        <v>4150.1286300000011</v>
      </c>
      <c r="G37" s="32">
        <f>SUM(G38:G42)</f>
        <v>2934.4107100000001</v>
      </c>
      <c r="H37" s="32">
        <f>SUM(H38:H42)</f>
        <v>3534.4351099999999</v>
      </c>
      <c r="I37" s="32">
        <f t="shared" ref="I37:Q37" si="22">SUM(I38:I42)</f>
        <v>3175</v>
      </c>
      <c r="J37" s="32">
        <f t="shared" si="22"/>
        <v>3175</v>
      </c>
      <c r="K37" s="32">
        <f t="shared" si="22"/>
        <v>3175</v>
      </c>
      <c r="L37" s="32">
        <f t="shared" si="22"/>
        <v>3175</v>
      </c>
      <c r="M37" s="32">
        <f t="shared" si="22"/>
        <v>3175</v>
      </c>
      <c r="N37" s="32">
        <f t="shared" si="22"/>
        <v>3175</v>
      </c>
      <c r="O37" s="32">
        <f t="shared" si="22"/>
        <v>3175</v>
      </c>
      <c r="P37" s="32">
        <f t="shared" si="22"/>
        <v>3175</v>
      </c>
      <c r="Q37" s="32">
        <f t="shared" si="22"/>
        <v>3175</v>
      </c>
      <c r="R37" s="37"/>
    </row>
    <row r="38" spans="1:18" x14ac:dyDescent="0.2">
      <c r="A38" s="69"/>
      <c r="B38" s="70"/>
      <c r="C38" s="74"/>
      <c r="D38" s="5" t="s">
        <v>21</v>
      </c>
      <c r="E38" s="27">
        <f t="shared" si="1"/>
        <v>0</v>
      </c>
      <c r="F38" s="28">
        <f t="shared" ref="F38:F40" si="23">F8+F20+F26+F14+F32</f>
        <v>0</v>
      </c>
      <c r="G38" s="28">
        <f t="shared" ref="G38:Q38" si="24">G8+G20+G26</f>
        <v>0</v>
      </c>
      <c r="H38" s="28">
        <f t="shared" si="24"/>
        <v>0</v>
      </c>
      <c r="I38" s="28">
        <f t="shared" si="24"/>
        <v>0</v>
      </c>
      <c r="J38" s="28">
        <f t="shared" si="24"/>
        <v>0</v>
      </c>
      <c r="K38" s="28">
        <f t="shared" si="24"/>
        <v>0</v>
      </c>
      <c r="L38" s="28">
        <f t="shared" si="24"/>
        <v>0</v>
      </c>
      <c r="M38" s="28">
        <f t="shared" si="24"/>
        <v>0</v>
      </c>
      <c r="N38" s="28">
        <f t="shared" si="24"/>
        <v>0</v>
      </c>
      <c r="O38" s="28">
        <f t="shared" si="24"/>
        <v>0</v>
      </c>
      <c r="P38" s="28">
        <f t="shared" si="24"/>
        <v>0</v>
      </c>
      <c r="Q38" s="28">
        <f t="shared" si="24"/>
        <v>0</v>
      </c>
      <c r="R38" s="37"/>
    </row>
    <row r="39" spans="1:18" s="39" customFormat="1" x14ac:dyDescent="0.2">
      <c r="A39" s="69"/>
      <c r="B39" s="70"/>
      <c r="C39" s="74"/>
      <c r="D39" s="11" t="s">
        <v>10</v>
      </c>
      <c r="E39" s="27">
        <f t="shared" si="1"/>
        <v>0</v>
      </c>
      <c r="F39" s="27">
        <f t="shared" si="23"/>
        <v>0</v>
      </c>
      <c r="G39" s="27">
        <f t="shared" ref="G39:Q39" si="25">G9+G21+G27</f>
        <v>0</v>
      </c>
      <c r="H39" s="27">
        <f t="shared" si="25"/>
        <v>0</v>
      </c>
      <c r="I39" s="27">
        <f t="shared" si="25"/>
        <v>0</v>
      </c>
      <c r="J39" s="27">
        <f t="shared" si="25"/>
        <v>0</v>
      </c>
      <c r="K39" s="27">
        <f t="shared" si="25"/>
        <v>0</v>
      </c>
      <c r="L39" s="27">
        <f t="shared" si="25"/>
        <v>0</v>
      </c>
      <c r="M39" s="27">
        <f t="shared" si="25"/>
        <v>0</v>
      </c>
      <c r="N39" s="27">
        <f t="shared" si="25"/>
        <v>0</v>
      </c>
      <c r="O39" s="27">
        <f t="shared" si="25"/>
        <v>0</v>
      </c>
      <c r="P39" s="27">
        <f t="shared" si="25"/>
        <v>0</v>
      </c>
      <c r="Q39" s="27">
        <f t="shared" si="25"/>
        <v>0</v>
      </c>
      <c r="R39" s="38"/>
    </row>
    <row r="40" spans="1:18" s="39" customFormat="1" x14ac:dyDescent="0.2">
      <c r="A40" s="69"/>
      <c r="B40" s="70"/>
      <c r="C40" s="74"/>
      <c r="D40" s="11" t="s">
        <v>11</v>
      </c>
      <c r="E40" s="27">
        <f t="shared" si="1"/>
        <v>0</v>
      </c>
      <c r="F40" s="27">
        <f t="shared" si="23"/>
        <v>0</v>
      </c>
      <c r="G40" s="27">
        <f t="shared" ref="G40:Q40" si="26">G10+G22+G28</f>
        <v>0</v>
      </c>
      <c r="H40" s="27">
        <f t="shared" si="26"/>
        <v>0</v>
      </c>
      <c r="I40" s="27">
        <f t="shared" si="26"/>
        <v>0</v>
      </c>
      <c r="J40" s="27">
        <f t="shared" si="26"/>
        <v>0</v>
      </c>
      <c r="K40" s="27">
        <f t="shared" si="26"/>
        <v>0</v>
      </c>
      <c r="L40" s="27">
        <f t="shared" si="26"/>
        <v>0</v>
      </c>
      <c r="M40" s="27">
        <f t="shared" si="26"/>
        <v>0</v>
      </c>
      <c r="N40" s="27">
        <f t="shared" si="26"/>
        <v>0</v>
      </c>
      <c r="O40" s="27">
        <f t="shared" si="26"/>
        <v>0</v>
      </c>
      <c r="P40" s="27">
        <f t="shared" si="26"/>
        <v>0</v>
      </c>
      <c r="Q40" s="27">
        <f t="shared" si="26"/>
        <v>0</v>
      </c>
      <c r="R40" s="38"/>
    </row>
    <row r="41" spans="1:18" s="39" customFormat="1" ht="36" x14ac:dyDescent="0.2">
      <c r="A41" s="69"/>
      <c r="B41" s="70"/>
      <c r="C41" s="74"/>
      <c r="D41" s="11" t="s">
        <v>12</v>
      </c>
      <c r="E41" s="27">
        <f>SUM(F41:Q41)</f>
        <v>39193.974450000002</v>
      </c>
      <c r="F41" s="27">
        <f>F11+F23+F29+F17+F35</f>
        <v>4150.1286300000011</v>
      </c>
      <c r="G41" s="27">
        <f>G11+G23+G29+G17+G35</f>
        <v>2934.4107100000001</v>
      </c>
      <c r="H41" s="27">
        <f t="shared" ref="H41:Q41" si="27">H11+H23+H29+H17+H35</f>
        <v>3534.4351099999999</v>
      </c>
      <c r="I41" s="27">
        <f t="shared" si="27"/>
        <v>3175</v>
      </c>
      <c r="J41" s="27">
        <f t="shared" si="27"/>
        <v>3175</v>
      </c>
      <c r="K41" s="27">
        <f t="shared" si="27"/>
        <v>3175</v>
      </c>
      <c r="L41" s="27">
        <f t="shared" si="27"/>
        <v>3175</v>
      </c>
      <c r="M41" s="27">
        <f t="shared" si="27"/>
        <v>3175</v>
      </c>
      <c r="N41" s="27">
        <f t="shared" si="27"/>
        <v>3175</v>
      </c>
      <c r="O41" s="27">
        <f t="shared" si="27"/>
        <v>3175</v>
      </c>
      <c r="P41" s="27">
        <f t="shared" si="27"/>
        <v>3175</v>
      </c>
      <c r="Q41" s="27">
        <f t="shared" si="27"/>
        <v>3175</v>
      </c>
      <c r="R41" s="38"/>
    </row>
    <row r="42" spans="1:18" x14ac:dyDescent="0.2">
      <c r="A42" s="71"/>
      <c r="B42" s="72"/>
      <c r="C42" s="74"/>
      <c r="D42" s="5" t="s">
        <v>13</v>
      </c>
      <c r="E42" s="27">
        <f>SUM(F42:Q42)</f>
        <v>0</v>
      </c>
      <c r="F42" s="28">
        <f>F12+F24+F30+F36+F18</f>
        <v>0</v>
      </c>
      <c r="G42" s="28">
        <f>G12+G24+G30+G36+G18</f>
        <v>0</v>
      </c>
      <c r="H42" s="28">
        <f>H12+H24+H30+H36+H18</f>
        <v>0</v>
      </c>
      <c r="I42" s="28">
        <f t="shared" ref="I42:Q42" si="28">I12+I24+I30+I36+I18</f>
        <v>0</v>
      </c>
      <c r="J42" s="28">
        <f t="shared" si="28"/>
        <v>0</v>
      </c>
      <c r="K42" s="28">
        <f t="shared" si="28"/>
        <v>0</v>
      </c>
      <c r="L42" s="28">
        <f t="shared" si="28"/>
        <v>0</v>
      </c>
      <c r="M42" s="28">
        <f t="shared" si="28"/>
        <v>0</v>
      </c>
      <c r="N42" s="28">
        <f t="shared" si="28"/>
        <v>0</v>
      </c>
      <c r="O42" s="28">
        <f t="shared" si="28"/>
        <v>0</v>
      </c>
      <c r="P42" s="28">
        <f t="shared" si="28"/>
        <v>0</v>
      </c>
      <c r="Q42" s="28">
        <f t="shared" si="28"/>
        <v>0</v>
      </c>
      <c r="R42" s="37"/>
    </row>
    <row r="43" spans="1:18" x14ac:dyDescent="0.2">
      <c r="A43" s="48" t="s">
        <v>17</v>
      </c>
      <c r="B43" s="48"/>
      <c r="C43" s="40"/>
      <c r="D43" s="40"/>
      <c r="E43" s="27"/>
      <c r="F43" s="41"/>
      <c r="G43" s="28"/>
      <c r="H43" s="28"/>
      <c r="I43" s="28"/>
      <c r="J43" s="40"/>
      <c r="K43" s="40"/>
      <c r="L43" s="40"/>
      <c r="M43" s="40"/>
      <c r="N43" s="40"/>
      <c r="O43" s="40"/>
      <c r="P43" s="40"/>
      <c r="Q43" s="40"/>
      <c r="R43" s="37"/>
    </row>
    <row r="44" spans="1:18" x14ac:dyDescent="0.2">
      <c r="A44" s="75" t="s">
        <v>18</v>
      </c>
      <c r="B44" s="76"/>
      <c r="C44" s="50"/>
      <c r="D44" s="4" t="s">
        <v>9</v>
      </c>
      <c r="E44" s="27">
        <f>SUM(F44:Q44)</f>
        <v>0</v>
      </c>
      <c r="F44" s="28">
        <f>SUM(F46:F49)</f>
        <v>0</v>
      </c>
      <c r="G44" s="28">
        <f>SUM(G46:G49)</f>
        <v>0</v>
      </c>
      <c r="H44" s="28">
        <f>SUM(H46:H49)</f>
        <v>0</v>
      </c>
      <c r="I44" s="28">
        <f>SUM(I46:I49)</f>
        <v>0</v>
      </c>
      <c r="J44" s="40"/>
      <c r="K44" s="40"/>
      <c r="L44" s="40"/>
      <c r="M44" s="40"/>
      <c r="N44" s="40"/>
      <c r="O44" s="40"/>
      <c r="P44" s="40"/>
      <c r="Q44" s="40"/>
      <c r="R44" s="37"/>
    </row>
    <row r="45" spans="1:18" x14ac:dyDescent="0.2">
      <c r="A45" s="77"/>
      <c r="B45" s="78"/>
      <c r="C45" s="50"/>
      <c r="D45" s="4" t="s">
        <v>21</v>
      </c>
      <c r="E45" s="27">
        <f t="shared" si="1"/>
        <v>0</v>
      </c>
      <c r="F45" s="28"/>
      <c r="G45" s="28"/>
      <c r="H45" s="28"/>
      <c r="I45" s="28"/>
      <c r="J45" s="40"/>
      <c r="K45" s="40"/>
      <c r="L45" s="40"/>
      <c r="M45" s="40"/>
      <c r="N45" s="40"/>
      <c r="O45" s="40"/>
      <c r="P45" s="40"/>
      <c r="Q45" s="40"/>
      <c r="R45" s="37"/>
    </row>
    <row r="46" spans="1:18" x14ac:dyDescent="0.2">
      <c r="A46" s="77"/>
      <c r="B46" s="78"/>
      <c r="C46" s="50"/>
      <c r="D46" s="4" t="s">
        <v>10</v>
      </c>
      <c r="E46" s="27">
        <f t="shared" si="1"/>
        <v>0</v>
      </c>
      <c r="F46" s="28">
        <v>0</v>
      </c>
      <c r="G46" s="28">
        <v>0</v>
      </c>
      <c r="H46" s="28">
        <v>0</v>
      </c>
      <c r="I46" s="28">
        <v>0</v>
      </c>
      <c r="J46" s="40"/>
      <c r="K46" s="40"/>
      <c r="L46" s="40"/>
      <c r="M46" s="40"/>
      <c r="N46" s="40"/>
      <c r="O46" s="40"/>
      <c r="P46" s="40"/>
      <c r="Q46" s="40"/>
      <c r="R46" s="37"/>
    </row>
    <row r="47" spans="1:18" x14ac:dyDescent="0.2">
      <c r="A47" s="77"/>
      <c r="B47" s="78"/>
      <c r="C47" s="50"/>
      <c r="D47" s="4" t="s">
        <v>11</v>
      </c>
      <c r="E47" s="27">
        <f t="shared" si="1"/>
        <v>0</v>
      </c>
      <c r="F47" s="28">
        <v>0</v>
      </c>
      <c r="G47" s="28">
        <v>0</v>
      </c>
      <c r="H47" s="28">
        <v>0</v>
      </c>
      <c r="I47" s="28">
        <v>0</v>
      </c>
      <c r="J47" s="40"/>
      <c r="K47" s="40"/>
      <c r="L47" s="40"/>
      <c r="M47" s="40"/>
      <c r="N47" s="40"/>
      <c r="O47" s="40"/>
      <c r="P47" s="40"/>
      <c r="Q47" s="40"/>
      <c r="R47" s="37"/>
    </row>
    <row r="48" spans="1:18" x14ac:dyDescent="0.2">
      <c r="A48" s="77"/>
      <c r="B48" s="78"/>
      <c r="C48" s="50"/>
      <c r="D48" s="4" t="s">
        <v>12</v>
      </c>
      <c r="E48" s="27">
        <f t="shared" si="1"/>
        <v>0</v>
      </c>
      <c r="F48" s="28">
        <v>0</v>
      </c>
      <c r="G48" s="28">
        <v>0</v>
      </c>
      <c r="H48" s="28">
        <v>0</v>
      </c>
      <c r="I48" s="28">
        <v>0</v>
      </c>
      <c r="J48" s="40"/>
      <c r="K48" s="40"/>
      <c r="L48" s="40"/>
      <c r="M48" s="40"/>
      <c r="N48" s="40"/>
      <c r="O48" s="40"/>
      <c r="P48" s="40"/>
      <c r="Q48" s="40"/>
      <c r="R48" s="37"/>
    </row>
    <row r="49" spans="1:18" x14ac:dyDescent="0.2">
      <c r="A49" s="79"/>
      <c r="B49" s="80"/>
      <c r="C49" s="50"/>
      <c r="D49" s="4" t="s">
        <v>13</v>
      </c>
      <c r="E49" s="27">
        <f t="shared" si="1"/>
        <v>0</v>
      </c>
      <c r="F49" s="28">
        <v>0</v>
      </c>
      <c r="G49" s="28">
        <v>0</v>
      </c>
      <c r="H49" s="28">
        <v>0</v>
      </c>
      <c r="I49" s="28">
        <v>0</v>
      </c>
      <c r="J49" s="40"/>
      <c r="K49" s="40"/>
      <c r="L49" s="40"/>
      <c r="M49" s="40"/>
      <c r="N49" s="40"/>
      <c r="O49" s="40"/>
      <c r="P49" s="40"/>
      <c r="Q49" s="40"/>
      <c r="R49" s="37"/>
    </row>
    <row r="50" spans="1:18" s="43" customFormat="1" x14ac:dyDescent="0.2">
      <c r="A50" s="62" t="s">
        <v>19</v>
      </c>
      <c r="B50" s="63"/>
      <c r="C50" s="68"/>
      <c r="D50" s="11" t="s">
        <v>9</v>
      </c>
      <c r="E50" s="27">
        <f>SUM(F50:Q50)</f>
        <v>39193.974450000002</v>
      </c>
      <c r="F50" s="27">
        <f>SUM(F51:F55)</f>
        <v>4150.1286300000011</v>
      </c>
      <c r="G50" s="27">
        <f>SUM(G52:G55)</f>
        <v>2934.4107100000001</v>
      </c>
      <c r="H50" s="27">
        <f>SUM(H52:H55)</f>
        <v>3534.4351099999999</v>
      </c>
      <c r="I50" s="27">
        <f>SUM(I52:I55)</f>
        <v>3175</v>
      </c>
      <c r="J50" s="27">
        <f t="shared" ref="J50:Q50" si="29">SUM(J52:J55)</f>
        <v>3175</v>
      </c>
      <c r="K50" s="27">
        <f t="shared" si="29"/>
        <v>3175</v>
      </c>
      <c r="L50" s="27">
        <f t="shared" si="29"/>
        <v>3175</v>
      </c>
      <c r="M50" s="27">
        <f t="shared" si="29"/>
        <v>3175</v>
      </c>
      <c r="N50" s="27">
        <f t="shared" si="29"/>
        <v>3175</v>
      </c>
      <c r="O50" s="27">
        <f t="shared" si="29"/>
        <v>3175</v>
      </c>
      <c r="P50" s="27">
        <f t="shared" si="29"/>
        <v>3175</v>
      </c>
      <c r="Q50" s="27">
        <f t="shared" si="29"/>
        <v>3175</v>
      </c>
      <c r="R50" s="42"/>
    </row>
    <row r="51" spans="1:18" s="39" customFormat="1" x14ac:dyDescent="0.2">
      <c r="A51" s="64"/>
      <c r="B51" s="65"/>
      <c r="C51" s="68"/>
      <c r="D51" s="12" t="s">
        <v>21</v>
      </c>
      <c r="E51" s="24">
        <f t="shared" si="1"/>
        <v>0</v>
      </c>
      <c r="F51" s="24">
        <f>F38</f>
        <v>0</v>
      </c>
      <c r="G51" s="24">
        <f t="shared" ref="G51:Q51" si="30">G38</f>
        <v>0</v>
      </c>
      <c r="H51" s="24">
        <f t="shared" si="30"/>
        <v>0</v>
      </c>
      <c r="I51" s="24">
        <f t="shared" si="30"/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  <c r="M51" s="24">
        <f t="shared" si="30"/>
        <v>0</v>
      </c>
      <c r="N51" s="24">
        <f t="shared" si="30"/>
        <v>0</v>
      </c>
      <c r="O51" s="24">
        <f t="shared" si="30"/>
        <v>0</v>
      </c>
      <c r="P51" s="24">
        <f t="shared" si="30"/>
        <v>0</v>
      </c>
      <c r="Q51" s="24">
        <f t="shared" si="30"/>
        <v>0</v>
      </c>
      <c r="R51" s="38"/>
    </row>
    <row r="52" spans="1:18" s="39" customFormat="1" x14ac:dyDescent="0.2">
      <c r="A52" s="64"/>
      <c r="B52" s="65"/>
      <c r="C52" s="68"/>
      <c r="D52" s="12" t="s">
        <v>10</v>
      </c>
      <c r="E52" s="24">
        <f t="shared" si="1"/>
        <v>0</v>
      </c>
      <c r="F52" s="24">
        <f t="shared" ref="F52:Q52" si="31">F39</f>
        <v>0</v>
      </c>
      <c r="G52" s="24">
        <f t="shared" si="31"/>
        <v>0</v>
      </c>
      <c r="H52" s="24">
        <f t="shared" si="31"/>
        <v>0</v>
      </c>
      <c r="I52" s="24">
        <f t="shared" si="31"/>
        <v>0</v>
      </c>
      <c r="J52" s="24">
        <f t="shared" si="31"/>
        <v>0</v>
      </c>
      <c r="K52" s="24">
        <f t="shared" si="31"/>
        <v>0</v>
      </c>
      <c r="L52" s="24">
        <f t="shared" si="31"/>
        <v>0</v>
      </c>
      <c r="M52" s="24">
        <f t="shared" si="31"/>
        <v>0</v>
      </c>
      <c r="N52" s="24">
        <f t="shared" si="31"/>
        <v>0</v>
      </c>
      <c r="O52" s="24">
        <f t="shared" si="31"/>
        <v>0</v>
      </c>
      <c r="P52" s="24">
        <f t="shared" si="31"/>
        <v>0</v>
      </c>
      <c r="Q52" s="24">
        <f t="shared" si="31"/>
        <v>0</v>
      </c>
      <c r="R52" s="38"/>
    </row>
    <row r="53" spans="1:18" s="39" customFormat="1" x14ac:dyDescent="0.2">
      <c r="A53" s="64"/>
      <c r="B53" s="65"/>
      <c r="C53" s="68"/>
      <c r="D53" s="12" t="s">
        <v>11</v>
      </c>
      <c r="E53" s="24">
        <f t="shared" si="1"/>
        <v>0</v>
      </c>
      <c r="F53" s="24">
        <f t="shared" ref="F53:Q53" si="32">F40</f>
        <v>0</v>
      </c>
      <c r="G53" s="24">
        <f t="shared" si="32"/>
        <v>0</v>
      </c>
      <c r="H53" s="24">
        <f t="shared" si="32"/>
        <v>0</v>
      </c>
      <c r="I53" s="24">
        <f t="shared" si="32"/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  <c r="M53" s="24">
        <f t="shared" si="32"/>
        <v>0</v>
      </c>
      <c r="N53" s="24">
        <f t="shared" si="32"/>
        <v>0</v>
      </c>
      <c r="O53" s="24">
        <f t="shared" si="32"/>
        <v>0</v>
      </c>
      <c r="P53" s="24">
        <f t="shared" si="32"/>
        <v>0</v>
      </c>
      <c r="Q53" s="24">
        <f t="shared" si="32"/>
        <v>0</v>
      </c>
      <c r="R53" s="38"/>
    </row>
    <row r="54" spans="1:18" s="39" customFormat="1" x14ac:dyDescent="0.2">
      <c r="A54" s="64"/>
      <c r="B54" s="65"/>
      <c r="C54" s="68"/>
      <c r="D54" s="12" t="s">
        <v>12</v>
      </c>
      <c r="E54" s="24">
        <f t="shared" si="1"/>
        <v>39193.974450000002</v>
      </c>
      <c r="F54" s="24">
        <f t="shared" ref="F54:Q54" si="33">F41</f>
        <v>4150.1286300000011</v>
      </c>
      <c r="G54" s="24">
        <f>G41</f>
        <v>2934.4107100000001</v>
      </c>
      <c r="H54" s="24">
        <f t="shared" si="33"/>
        <v>3534.4351099999999</v>
      </c>
      <c r="I54" s="24">
        <f t="shared" si="33"/>
        <v>3175</v>
      </c>
      <c r="J54" s="24">
        <f t="shared" si="33"/>
        <v>3175</v>
      </c>
      <c r="K54" s="24">
        <f t="shared" si="33"/>
        <v>3175</v>
      </c>
      <c r="L54" s="24">
        <f t="shared" si="33"/>
        <v>3175</v>
      </c>
      <c r="M54" s="24">
        <f t="shared" si="33"/>
        <v>3175</v>
      </c>
      <c r="N54" s="24">
        <f t="shared" si="33"/>
        <v>3175</v>
      </c>
      <c r="O54" s="24">
        <f t="shared" si="33"/>
        <v>3175</v>
      </c>
      <c r="P54" s="24">
        <f t="shared" si="33"/>
        <v>3175</v>
      </c>
      <c r="Q54" s="24">
        <f t="shared" si="33"/>
        <v>3175</v>
      </c>
    </row>
    <row r="55" spans="1:18" s="39" customFormat="1" x14ac:dyDescent="0.2">
      <c r="A55" s="66"/>
      <c r="B55" s="67"/>
      <c r="C55" s="68"/>
      <c r="D55" s="12" t="s">
        <v>13</v>
      </c>
      <c r="E55" s="24">
        <f t="shared" si="1"/>
        <v>0</v>
      </c>
      <c r="F55" s="24">
        <f t="shared" ref="F55:Q55" si="34">F42</f>
        <v>0</v>
      </c>
      <c r="G55" s="24">
        <f t="shared" si="34"/>
        <v>0</v>
      </c>
      <c r="H55" s="24">
        <f t="shared" si="34"/>
        <v>0</v>
      </c>
      <c r="I55" s="24">
        <f t="shared" si="34"/>
        <v>0</v>
      </c>
      <c r="J55" s="24">
        <f t="shared" si="34"/>
        <v>0</v>
      </c>
      <c r="K55" s="24">
        <f t="shared" si="34"/>
        <v>0</v>
      </c>
      <c r="L55" s="24">
        <f t="shared" si="34"/>
        <v>0</v>
      </c>
      <c r="M55" s="24">
        <f t="shared" si="34"/>
        <v>0</v>
      </c>
      <c r="N55" s="24">
        <f t="shared" si="34"/>
        <v>0</v>
      </c>
      <c r="O55" s="24">
        <f t="shared" si="34"/>
        <v>0</v>
      </c>
      <c r="P55" s="24">
        <f t="shared" si="34"/>
        <v>0</v>
      </c>
      <c r="Q55" s="24">
        <f t="shared" si="34"/>
        <v>0</v>
      </c>
    </row>
    <row r="56" spans="1:18" s="39" customFormat="1" x14ac:dyDescent="0.2">
      <c r="A56" s="81" t="s">
        <v>17</v>
      </c>
      <c r="B56" s="81"/>
      <c r="C56" s="44"/>
      <c r="D56" s="44"/>
      <c r="E56" s="24"/>
      <c r="F56" s="24">
        <f t="shared" ref="F56:Q56" si="35">F43</f>
        <v>0</v>
      </c>
      <c r="G56" s="24">
        <f t="shared" si="35"/>
        <v>0</v>
      </c>
      <c r="H56" s="24">
        <f t="shared" si="35"/>
        <v>0</v>
      </c>
      <c r="I56" s="24">
        <f t="shared" si="35"/>
        <v>0</v>
      </c>
      <c r="J56" s="24">
        <f t="shared" si="35"/>
        <v>0</v>
      </c>
      <c r="K56" s="24">
        <f t="shared" si="35"/>
        <v>0</v>
      </c>
      <c r="L56" s="24">
        <f t="shared" si="35"/>
        <v>0</v>
      </c>
      <c r="M56" s="24">
        <f t="shared" si="35"/>
        <v>0</v>
      </c>
      <c r="N56" s="24">
        <f t="shared" si="35"/>
        <v>0</v>
      </c>
      <c r="O56" s="24">
        <f t="shared" si="35"/>
        <v>0</v>
      </c>
      <c r="P56" s="24">
        <f t="shared" si="35"/>
        <v>0</v>
      </c>
      <c r="Q56" s="24">
        <f t="shared" si="35"/>
        <v>0</v>
      </c>
    </row>
    <row r="57" spans="1:18" x14ac:dyDescent="0.2">
      <c r="A57" s="75" t="s">
        <v>43</v>
      </c>
      <c r="B57" s="76"/>
      <c r="C57" s="50"/>
      <c r="D57" s="5" t="s">
        <v>9</v>
      </c>
      <c r="E57" s="27">
        <f>SUM(F57:Q57)</f>
        <v>21876.023249999998</v>
      </c>
      <c r="F57" s="28">
        <f>SUM(F59:F62)</f>
        <v>2579.3000000000002</v>
      </c>
      <c r="G57" s="28">
        <f>SUM(G59:G62)</f>
        <v>2318.7482500000001</v>
      </c>
      <c r="H57" s="28">
        <f t="shared" ref="H57:Q57" si="36">SUM(H59:H62)</f>
        <v>2307.9749999999999</v>
      </c>
      <c r="I57" s="28">
        <f t="shared" si="36"/>
        <v>1630</v>
      </c>
      <c r="J57" s="28">
        <f t="shared" si="36"/>
        <v>1630</v>
      </c>
      <c r="K57" s="28">
        <f t="shared" si="36"/>
        <v>1630</v>
      </c>
      <c r="L57" s="28">
        <f t="shared" si="36"/>
        <v>1630</v>
      </c>
      <c r="M57" s="28">
        <f t="shared" si="36"/>
        <v>1630</v>
      </c>
      <c r="N57" s="28">
        <f t="shared" si="36"/>
        <v>1630</v>
      </c>
      <c r="O57" s="28">
        <f t="shared" si="36"/>
        <v>1630</v>
      </c>
      <c r="P57" s="28">
        <f t="shared" si="36"/>
        <v>1630</v>
      </c>
      <c r="Q57" s="28">
        <f t="shared" si="36"/>
        <v>1630</v>
      </c>
    </row>
    <row r="58" spans="1:18" x14ac:dyDescent="0.2">
      <c r="A58" s="77"/>
      <c r="B58" s="78"/>
      <c r="C58" s="50"/>
      <c r="D58" s="4" t="s">
        <v>21</v>
      </c>
      <c r="E58" s="27">
        <f t="shared" ref="E58:E68" si="37">SUM(F58:Q58)</f>
        <v>0</v>
      </c>
      <c r="F58" s="25">
        <f t="shared" ref="F58" si="38">F8+F20+F32</f>
        <v>0</v>
      </c>
      <c r="G58" s="28">
        <f t="shared" ref="G58:Q58" si="39">G8+G20</f>
        <v>0</v>
      </c>
      <c r="H58" s="28">
        <f t="shared" si="39"/>
        <v>0</v>
      </c>
      <c r="I58" s="28">
        <f t="shared" si="39"/>
        <v>0</v>
      </c>
      <c r="J58" s="28">
        <f t="shared" si="39"/>
        <v>0</v>
      </c>
      <c r="K58" s="28">
        <f t="shared" si="39"/>
        <v>0</v>
      </c>
      <c r="L58" s="28">
        <f t="shared" si="39"/>
        <v>0</v>
      </c>
      <c r="M58" s="28">
        <f t="shared" si="39"/>
        <v>0</v>
      </c>
      <c r="N58" s="28">
        <f t="shared" si="39"/>
        <v>0</v>
      </c>
      <c r="O58" s="28">
        <f t="shared" si="39"/>
        <v>0</v>
      </c>
      <c r="P58" s="28">
        <f t="shared" si="39"/>
        <v>0</v>
      </c>
      <c r="Q58" s="28">
        <f t="shared" si="39"/>
        <v>0</v>
      </c>
    </row>
    <row r="59" spans="1:18" x14ac:dyDescent="0.2">
      <c r="A59" s="77"/>
      <c r="B59" s="78"/>
      <c r="C59" s="50"/>
      <c r="D59" s="4" t="s">
        <v>10</v>
      </c>
      <c r="E59" s="24">
        <f t="shared" si="37"/>
        <v>0</v>
      </c>
      <c r="F59" s="25">
        <f t="shared" ref="F59" si="40">F9+F21+F33</f>
        <v>0</v>
      </c>
      <c r="G59" s="28">
        <f t="shared" ref="G59:Q59" si="41">G9+G21</f>
        <v>0</v>
      </c>
      <c r="H59" s="28">
        <f t="shared" si="41"/>
        <v>0</v>
      </c>
      <c r="I59" s="28">
        <f t="shared" si="41"/>
        <v>0</v>
      </c>
      <c r="J59" s="28">
        <f t="shared" si="41"/>
        <v>0</v>
      </c>
      <c r="K59" s="28">
        <f t="shared" si="41"/>
        <v>0</v>
      </c>
      <c r="L59" s="28">
        <f t="shared" si="41"/>
        <v>0</v>
      </c>
      <c r="M59" s="28">
        <f t="shared" si="41"/>
        <v>0</v>
      </c>
      <c r="N59" s="28">
        <f t="shared" si="41"/>
        <v>0</v>
      </c>
      <c r="O59" s="28">
        <f t="shared" si="41"/>
        <v>0</v>
      </c>
      <c r="P59" s="28">
        <f t="shared" si="41"/>
        <v>0</v>
      </c>
      <c r="Q59" s="28">
        <f t="shared" si="41"/>
        <v>0</v>
      </c>
    </row>
    <row r="60" spans="1:18" x14ac:dyDescent="0.2">
      <c r="A60" s="77"/>
      <c r="B60" s="78"/>
      <c r="C60" s="50"/>
      <c r="D60" s="4" t="s">
        <v>11</v>
      </c>
      <c r="E60" s="24">
        <f t="shared" si="37"/>
        <v>0</v>
      </c>
      <c r="F60" s="25">
        <f t="shared" ref="F60" si="42">F10+F22+F34</f>
        <v>0</v>
      </c>
      <c r="G60" s="28">
        <f t="shared" ref="G60:Q60" si="43">G10+G22+G28</f>
        <v>0</v>
      </c>
      <c r="H60" s="28">
        <f t="shared" si="43"/>
        <v>0</v>
      </c>
      <c r="I60" s="28">
        <f t="shared" si="43"/>
        <v>0</v>
      </c>
      <c r="J60" s="28">
        <f t="shared" si="43"/>
        <v>0</v>
      </c>
      <c r="K60" s="28">
        <f t="shared" si="43"/>
        <v>0</v>
      </c>
      <c r="L60" s="28">
        <f t="shared" si="43"/>
        <v>0</v>
      </c>
      <c r="M60" s="28">
        <f t="shared" si="43"/>
        <v>0</v>
      </c>
      <c r="N60" s="28">
        <f t="shared" si="43"/>
        <v>0</v>
      </c>
      <c r="O60" s="28">
        <f t="shared" si="43"/>
        <v>0</v>
      </c>
      <c r="P60" s="28">
        <f t="shared" si="43"/>
        <v>0</v>
      </c>
      <c r="Q60" s="28">
        <f t="shared" si="43"/>
        <v>0</v>
      </c>
    </row>
    <row r="61" spans="1:18" x14ac:dyDescent="0.2">
      <c r="A61" s="77"/>
      <c r="B61" s="78"/>
      <c r="C61" s="50"/>
      <c r="D61" s="4" t="s">
        <v>12</v>
      </c>
      <c r="E61" s="24">
        <f t="shared" si="37"/>
        <v>21876.023249999998</v>
      </c>
      <c r="F61" s="25">
        <f t="shared" ref="F61:Q62" si="44">F11+F23+F35</f>
        <v>2579.3000000000002</v>
      </c>
      <c r="G61" s="25">
        <f t="shared" si="44"/>
        <v>2318.7482500000001</v>
      </c>
      <c r="H61" s="25">
        <f t="shared" si="44"/>
        <v>2307.9749999999999</v>
      </c>
      <c r="I61" s="25">
        <f t="shared" si="44"/>
        <v>1630</v>
      </c>
      <c r="J61" s="25">
        <f t="shared" si="44"/>
        <v>1630</v>
      </c>
      <c r="K61" s="25">
        <f t="shared" si="44"/>
        <v>1630</v>
      </c>
      <c r="L61" s="25">
        <f t="shared" si="44"/>
        <v>1630</v>
      </c>
      <c r="M61" s="25">
        <f t="shared" si="44"/>
        <v>1630</v>
      </c>
      <c r="N61" s="25">
        <f t="shared" si="44"/>
        <v>1630</v>
      </c>
      <c r="O61" s="25">
        <f t="shared" si="44"/>
        <v>1630</v>
      </c>
      <c r="P61" s="25">
        <f t="shared" si="44"/>
        <v>1630</v>
      </c>
      <c r="Q61" s="25">
        <f t="shared" si="44"/>
        <v>1630</v>
      </c>
    </row>
    <row r="62" spans="1:18" x14ac:dyDescent="0.2">
      <c r="A62" s="79"/>
      <c r="B62" s="80"/>
      <c r="C62" s="50"/>
      <c r="D62" s="4" t="s">
        <v>13</v>
      </c>
      <c r="E62" s="24">
        <f>SUM(F62:Q62)</f>
        <v>0</v>
      </c>
      <c r="F62" s="25">
        <f t="shared" si="44"/>
        <v>0</v>
      </c>
      <c r="G62" s="25">
        <f t="shared" si="44"/>
        <v>0</v>
      </c>
      <c r="H62" s="25">
        <f t="shared" si="44"/>
        <v>0</v>
      </c>
      <c r="I62" s="25">
        <f t="shared" si="44"/>
        <v>0</v>
      </c>
      <c r="J62" s="25">
        <f t="shared" si="44"/>
        <v>0</v>
      </c>
      <c r="K62" s="25">
        <f t="shared" si="44"/>
        <v>0</v>
      </c>
      <c r="L62" s="25">
        <f t="shared" si="44"/>
        <v>0</v>
      </c>
      <c r="M62" s="25">
        <f t="shared" si="44"/>
        <v>0</v>
      </c>
      <c r="N62" s="25">
        <f t="shared" si="44"/>
        <v>0</v>
      </c>
      <c r="O62" s="25">
        <f t="shared" si="44"/>
        <v>0</v>
      </c>
      <c r="P62" s="25">
        <f t="shared" si="44"/>
        <v>0</v>
      </c>
      <c r="Q62" s="25">
        <f t="shared" si="44"/>
        <v>0</v>
      </c>
    </row>
    <row r="63" spans="1:18" x14ac:dyDescent="0.2">
      <c r="A63" s="75" t="s">
        <v>20</v>
      </c>
      <c r="B63" s="76"/>
      <c r="C63" s="50"/>
      <c r="D63" s="5" t="s">
        <v>9</v>
      </c>
      <c r="E63" s="27">
        <f t="shared" si="37"/>
        <v>17317.9512</v>
      </c>
      <c r="F63" s="28">
        <f>SUM(F64:F68)</f>
        <v>1570.8286300000004</v>
      </c>
      <c r="G63" s="28">
        <f>SUM(G64:G68)</f>
        <v>615.66246000000012</v>
      </c>
      <c r="H63" s="28">
        <f t="shared" ref="H63:Q63" si="45">SUM(H64:H68)</f>
        <v>1226.46011</v>
      </c>
      <c r="I63" s="28">
        <f t="shared" si="45"/>
        <v>1545</v>
      </c>
      <c r="J63" s="28">
        <f t="shared" si="45"/>
        <v>1545</v>
      </c>
      <c r="K63" s="28">
        <f t="shared" si="45"/>
        <v>1545</v>
      </c>
      <c r="L63" s="28">
        <f t="shared" si="45"/>
        <v>1545</v>
      </c>
      <c r="M63" s="28">
        <f t="shared" si="45"/>
        <v>1545</v>
      </c>
      <c r="N63" s="28">
        <f t="shared" si="45"/>
        <v>1545</v>
      </c>
      <c r="O63" s="28">
        <f t="shared" si="45"/>
        <v>1545</v>
      </c>
      <c r="P63" s="28">
        <f t="shared" si="45"/>
        <v>1545</v>
      </c>
      <c r="Q63" s="28">
        <f t="shared" si="45"/>
        <v>1545</v>
      </c>
    </row>
    <row r="64" spans="1:18" x14ac:dyDescent="0.2">
      <c r="A64" s="77"/>
      <c r="B64" s="78"/>
      <c r="C64" s="50"/>
      <c r="D64" s="4" t="s">
        <v>21</v>
      </c>
      <c r="E64" s="24">
        <f t="shared" si="37"/>
        <v>0</v>
      </c>
      <c r="F64" s="25">
        <f>F26</f>
        <v>0</v>
      </c>
      <c r="G64" s="25">
        <f t="shared" ref="G64:Q64" si="46">G26</f>
        <v>0</v>
      </c>
      <c r="H64" s="25">
        <f t="shared" si="46"/>
        <v>0</v>
      </c>
      <c r="I64" s="25">
        <f t="shared" si="46"/>
        <v>0</v>
      </c>
      <c r="J64" s="25">
        <f t="shared" si="46"/>
        <v>0</v>
      </c>
      <c r="K64" s="25">
        <f t="shared" si="46"/>
        <v>0</v>
      </c>
      <c r="L64" s="25">
        <f t="shared" si="46"/>
        <v>0</v>
      </c>
      <c r="M64" s="25">
        <f t="shared" si="46"/>
        <v>0</v>
      </c>
      <c r="N64" s="25">
        <f t="shared" si="46"/>
        <v>0</v>
      </c>
      <c r="O64" s="25">
        <f t="shared" si="46"/>
        <v>0</v>
      </c>
      <c r="P64" s="25">
        <f t="shared" si="46"/>
        <v>0</v>
      </c>
      <c r="Q64" s="25">
        <f t="shared" si="46"/>
        <v>0</v>
      </c>
    </row>
    <row r="65" spans="1:17" x14ac:dyDescent="0.2">
      <c r="A65" s="77"/>
      <c r="B65" s="78"/>
      <c r="C65" s="50"/>
      <c r="D65" s="4" t="s">
        <v>10</v>
      </c>
      <c r="E65" s="24">
        <f t="shared" si="37"/>
        <v>0</v>
      </c>
      <c r="F65" s="25">
        <f>F27</f>
        <v>0</v>
      </c>
      <c r="G65" s="25">
        <f t="shared" ref="G65:Q65" si="47">G27</f>
        <v>0</v>
      </c>
      <c r="H65" s="25">
        <f t="shared" si="47"/>
        <v>0</v>
      </c>
      <c r="I65" s="25">
        <f t="shared" si="47"/>
        <v>0</v>
      </c>
      <c r="J65" s="25">
        <f t="shared" si="47"/>
        <v>0</v>
      </c>
      <c r="K65" s="25">
        <f t="shared" si="47"/>
        <v>0</v>
      </c>
      <c r="L65" s="25">
        <f t="shared" si="47"/>
        <v>0</v>
      </c>
      <c r="M65" s="25">
        <f t="shared" si="47"/>
        <v>0</v>
      </c>
      <c r="N65" s="25">
        <f t="shared" si="47"/>
        <v>0</v>
      </c>
      <c r="O65" s="25">
        <f t="shared" si="47"/>
        <v>0</v>
      </c>
      <c r="P65" s="25">
        <f t="shared" si="47"/>
        <v>0</v>
      </c>
      <c r="Q65" s="25">
        <f t="shared" si="47"/>
        <v>0</v>
      </c>
    </row>
    <row r="66" spans="1:17" x14ac:dyDescent="0.2">
      <c r="A66" s="77"/>
      <c r="B66" s="78"/>
      <c r="C66" s="50"/>
      <c r="D66" s="4" t="s">
        <v>11</v>
      </c>
      <c r="E66" s="24">
        <f t="shared" si="37"/>
        <v>0</v>
      </c>
      <c r="F66" s="25">
        <f>F28</f>
        <v>0</v>
      </c>
      <c r="G66" s="25">
        <f t="shared" ref="G66:Q66" si="48">G28</f>
        <v>0</v>
      </c>
      <c r="H66" s="25">
        <f t="shared" si="48"/>
        <v>0</v>
      </c>
      <c r="I66" s="25">
        <f t="shared" si="48"/>
        <v>0</v>
      </c>
      <c r="J66" s="25">
        <f t="shared" si="48"/>
        <v>0</v>
      </c>
      <c r="K66" s="25">
        <f t="shared" si="48"/>
        <v>0</v>
      </c>
      <c r="L66" s="25">
        <f t="shared" si="48"/>
        <v>0</v>
      </c>
      <c r="M66" s="25">
        <f t="shared" si="48"/>
        <v>0</v>
      </c>
      <c r="N66" s="25">
        <f t="shared" si="48"/>
        <v>0</v>
      </c>
      <c r="O66" s="25">
        <f t="shared" si="48"/>
        <v>0</v>
      </c>
      <c r="P66" s="25">
        <f t="shared" si="48"/>
        <v>0</v>
      </c>
      <c r="Q66" s="25">
        <f t="shared" si="48"/>
        <v>0</v>
      </c>
    </row>
    <row r="67" spans="1:17" x14ac:dyDescent="0.2">
      <c r="A67" s="77"/>
      <c r="B67" s="78"/>
      <c r="C67" s="50"/>
      <c r="D67" s="4" t="s">
        <v>12</v>
      </c>
      <c r="E67" s="24">
        <f>SUM(F67:Q67)</f>
        <v>17317.9512</v>
      </c>
      <c r="F67" s="25">
        <f>F29+F17</f>
        <v>1570.8286300000004</v>
      </c>
      <c r="G67" s="25">
        <f>G29</f>
        <v>615.66246000000012</v>
      </c>
      <c r="H67" s="25">
        <f t="shared" ref="H67:Q67" si="49">H29</f>
        <v>1226.46011</v>
      </c>
      <c r="I67" s="25">
        <f t="shared" si="49"/>
        <v>1545</v>
      </c>
      <c r="J67" s="25">
        <f t="shared" si="49"/>
        <v>1545</v>
      </c>
      <c r="K67" s="25">
        <f t="shared" si="49"/>
        <v>1545</v>
      </c>
      <c r="L67" s="25">
        <f t="shared" si="49"/>
        <v>1545</v>
      </c>
      <c r="M67" s="25">
        <f t="shared" si="49"/>
        <v>1545</v>
      </c>
      <c r="N67" s="25">
        <f t="shared" si="49"/>
        <v>1545</v>
      </c>
      <c r="O67" s="25">
        <f t="shared" si="49"/>
        <v>1545</v>
      </c>
      <c r="P67" s="25">
        <f t="shared" si="49"/>
        <v>1545</v>
      </c>
      <c r="Q67" s="25">
        <f t="shared" si="49"/>
        <v>1545</v>
      </c>
    </row>
    <row r="68" spans="1:17" x14ac:dyDescent="0.2">
      <c r="A68" s="79"/>
      <c r="B68" s="80"/>
      <c r="C68" s="50"/>
      <c r="D68" s="4" t="s">
        <v>13</v>
      </c>
      <c r="E68" s="24">
        <f t="shared" si="37"/>
        <v>0</v>
      </c>
      <c r="F68" s="25">
        <f>F30</f>
        <v>0</v>
      </c>
      <c r="G68" s="25">
        <f t="shared" ref="G68:Q68" si="50">G30</f>
        <v>0</v>
      </c>
      <c r="H68" s="25">
        <f t="shared" si="50"/>
        <v>0</v>
      </c>
      <c r="I68" s="25">
        <f t="shared" si="50"/>
        <v>0</v>
      </c>
      <c r="J68" s="25">
        <f t="shared" si="50"/>
        <v>0</v>
      </c>
      <c r="K68" s="25">
        <f t="shared" si="50"/>
        <v>0</v>
      </c>
      <c r="L68" s="25">
        <f t="shared" si="50"/>
        <v>0</v>
      </c>
      <c r="M68" s="25">
        <f t="shared" si="50"/>
        <v>0</v>
      </c>
      <c r="N68" s="25">
        <f t="shared" si="50"/>
        <v>0</v>
      </c>
      <c r="O68" s="25">
        <f t="shared" si="50"/>
        <v>0</v>
      </c>
      <c r="P68" s="25">
        <f t="shared" si="50"/>
        <v>0</v>
      </c>
      <c r="Q68" s="25">
        <f t="shared" si="50"/>
        <v>0</v>
      </c>
    </row>
    <row r="70" spans="1:17" x14ac:dyDescent="0.2">
      <c r="E70" s="45"/>
    </row>
    <row r="71" spans="1:17" x14ac:dyDescent="0.2">
      <c r="E71" s="45"/>
    </row>
    <row r="72" spans="1:17" x14ac:dyDescent="0.2">
      <c r="E72" s="45"/>
    </row>
    <row r="73" spans="1:17" x14ac:dyDescent="0.2">
      <c r="E73" s="45"/>
    </row>
    <row r="74" spans="1:17" x14ac:dyDescent="0.2">
      <c r="E74" s="45"/>
    </row>
    <row r="75" spans="1:17" x14ac:dyDescent="0.2">
      <c r="E75" s="45"/>
    </row>
  </sheetData>
  <mergeCells count="31">
    <mergeCell ref="A56:B56"/>
    <mergeCell ref="A57:B62"/>
    <mergeCell ref="C57:C62"/>
    <mergeCell ref="A63:B68"/>
    <mergeCell ref="C63:C68"/>
    <mergeCell ref="A50:B55"/>
    <mergeCell ref="C50:C55"/>
    <mergeCell ref="A25:A30"/>
    <mergeCell ref="B25:B30"/>
    <mergeCell ref="C25:C30"/>
    <mergeCell ref="A37:B42"/>
    <mergeCell ref="C37:C42"/>
    <mergeCell ref="A43:B43"/>
    <mergeCell ref="A44:B49"/>
    <mergeCell ref="C44:C49"/>
    <mergeCell ref="A31:A36"/>
    <mergeCell ref="B31:B36"/>
    <mergeCell ref="C31:C36"/>
    <mergeCell ref="A2:Q2"/>
    <mergeCell ref="C7:C12"/>
    <mergeCell ref="A19:A24"/>
    <mergeCell ref="B19:B24"/>
    <mergeCell ref="C19:C24"/>
    <mergeCell ref="A7:A18"/>
    <mergeCell ref="B7:B18"/>
    <mergeCell ref="C13:C18"/>
    <mergeCell ref="A4:A5"/>
    <mergeCell ref="B4:B5"/>
    <mergeCell ref="C4:C5"/>
    <mergeCell ref="D4:D5"/>
    <mergeCell ref="E4:Q4"/>
  </mergeCells>
  <pageMargins left="0.59055118110236227" right="0.39370078740157483" top="0.59055118110236227" bottom="0" header="0" footer="0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22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2020-10-24T05:52:57Z</cp:lastPrinted>
  <dcterms:created xsi:type="dcterms:W3CDTF">2017-06-27T07:14:46Z</dcterms:created>
  <dcterms:modified xsi:type="dcterms:W3CDTF">2021-01-28T10:50:27Z</dcterms:modified>
</cp:coreProperties>
</file>