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1 Транспорт\МП\320-п от 18.06.2021 - копия\"/>
    </mc:Choice>
  </mc:AlternateContent>
  <xr:revisionPtr revIDLastSave="0" documentId="13_ncr:1_{BD11C0CC-E315-4B77-BF00-24EF3DCACB53}" xr6:coauthVersionLast="45" xr6:coauthVersionMax="45" xr10:uidLastSave="{00000000-0000-0000-0000-000000000000}"/>
  <bookViews>
    <workbookView xWindow="11970" yWindow="540" windowWidth="1944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4" l="1"/>
  <c r="H11" i="4" l="1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<sst xmlns="http://schemas.openxmlformats.org/spreadsheetml/2006/main" count="93" uniqueCount="50">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</sst>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\ _₽_-;_-* &quot;-&quot;???\ _₽_-;_-@_-"/>
    <numFmt numFmtId="165" formatCode="#,##0.00000"/>
    <numFmt numFmtId="166" formatCode="_-* #,##0.00000_-;\-* #,##0.00000_-;_-* &quot;-&quot;??_-;_-@_-"/>
    <numFmt numFmtId="167" formatCode="_-* #,##0.0000000\ _₽_-;\-* #,##0.00000\ _₽_-;_-* &quot;-&quot;???\ _₽_-;_-@_-"/>
    <numFmt numFmtId="168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7" fontId="4" fillId="2" borderId="1" xfId="0" applyNumberFormat="1" applyFont="1" applyFill="1" applyBorder="1" applyAlignment="1" applyProtection="1">
      <alignment horizontal="center" vertical="center" wrapText="1"/>
    </xf>
    <xf numFmtId="166" fontId="4" fillId="0" borderId="0" xfId="3" applyNumberFormat="1" applyFont="1" applyAlignment="1" applyProtection="1">
      <alignment vertical="center" wrapText="1"/>
    </xf>
    <xf numFmtId="167" fontId="5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167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168" fontId="4" fillId="0" borderId="0" xfId="0" applyNumberFormat="1" applyFont="1" applyAlignment="1" applyProtection="1">
      <alignment wrapText="1"/>
    </xf>
    <xf numFmtId="0" fontId="4" fillId="2" borderId="0" xfId="0" applyFont="1" applyFill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Alignment="1" applyProtection="1">
      <alignment horizont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68"/>
  <sheetViews>
    <sheetView tabSelected="1" view="pageBreakPreview" zoomScale="70" zoomScaleNormal="91" zoomScaleSheetLayoutView="70" workbookViewId="0">
      <selection activeCell="D21" sqref="D21"/>
    </sheetView>
  </sheetViews>
  <sheetFormatPr defaultColWidth="9.140625" defaultRowHeight="12.75" x14ac:dyDescent="0.2"/>
  <cols>
    <col min="1" max="1" width="4.7109375" style="2" customWidth="1"/>
    <col min="2" max="2" width="22.140625" style="1" customWidth="1"/>
    <col min="3" max="3" width="22.28515625" style="1" customWidth="1"/>
    <col min="4" max="4" width="18.5703125" style="1" customWidth="1"/>
    <col min="5" max="5" width="20.85546875" style="1" customWidth="1"/>
    <col min="6" max="6" width="17" style="1" customWidth="1"/>
    <col min="7" max="7" width="16" style="1" customWidth="1"/>
    <col min="8" max="8" width="16.7109375" style="3" customWidth="1"/>
    <col min="9" max="9" width="16.7109375" style="1" customWidth="1"/>
    <col min="10" max="10" width="16.28515625" style="1" customWidth="1"/>
    <col min="11" max="11" width="18.28515625" style="1" customWidth="1"/>
    <col min="12" max="12" width="17.5703125" style="1" customWidth="1"/>
    <col min="13" max="13" width="17.28515625" style="1" customWidth="1"/>
    <col min="14" max="14" width="16.42578125" style="1" customWidth="1"/>
    <col min="15" max="15" width="16.7109375" style="1" customWidth="1"/>
    <col min="16" max="17" width="16" style="1" customWidth="1"/>
    <col min="18" max="18" width="9.140625" style="1"/>
    <col min="19" max="19" width="18.28515625" style="1" customWidth="1"/>
    <col min="20" max="16384" width="9.140625" style="1"/>
  </cols>
  <sheetData>
    <row r="1" spans="1:17" ht="12.75" customHeight="1" x14ac:dyDescent="0.2">
      <c r="A1" s="25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6.5" customHeight="1" x14ac:dyDescent="0.2">
      <c r="A2" s="33" t="s">
        <v>45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2">
      <c r="B3" s="2"/>
      <c r="C3" s="2"/>
      <c r="D3" s="2"/>
      <c r="E3" s="2"/>
      <c r="F3" s="2"/>
      <c r="G3" s="2"/>
    </row>
    <row r="4" spans="1:17" s="4" customFormat="1" ht="34.5" customHeight="1" x14ac:dyDescent="0.2">
      <c r="A4" s="26" t="s">
        <v>2</v>
      </c>
      <c r="B4" s="26" t="s">
        <v>3</v>
      </c>
      <c r="C4" s="26" t="s">
        <v>19</v>
      </c>
      <c r="D4" s="26" t="s">
        <v>4</v>
      </c>
      <c r="E4" s="26" t="s">
        <v>5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s="4" customFormat="1" x14ac:dyDescent="0.2">
      <c r="A5" s="26"/>
      <c r="B5" s="26"/>
      <c r="C5" s="26"/>
      <c r="D5" s="26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27" t="s">
        <v>17</v>
      </c>
      <c r="B7" s="30" t="s">
        <v>48</v>
      </c>
      <c r="C7" s="26" t="s">
        <v>43</v>
      </c>
      <c r="D7" s="7" t="s">
        <v>0</v>
      </c>
      <c r="E7" s="8">
        <f>SUM(F7:Q7)</f>
        <v>643534.90298000013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42369.278639999997</v>
      </c>
      <c r="I7" s="8">
        <f t="shared" si="0"/>
        <v>48058.9</v>
      </c>
      <c r="J7" s="8">
        <f t="shared" si="0"/>
        <v>52864.79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28"/>
      <c r="B8" s="31"/>
      <c r="C8" s="26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28"/>
      <c r="B9" s="31"/>
      <c r="C9" s="26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28"/>
      <c r="B10" s="31"/>
      <c r="C10" s="26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28"/>
      <c r="B11" s="31"/>
      <c r="C11" s="26"/>
      <c r="D11" s="10" t="s">
        <v>15</v>
      </c>
      <c r="E11" s="11">
        <f t="shared" si="1"/>
        <v>643534.90298000013</v>
      </c>
      <c r="F11" s="11">
        <f>45812-14541.06</f>
        <v>31270.940000000002</v>
      </c>
      <c r="G11" s="13">
        <f>41044+1397.49434</f>
        <v>42441.494339999997</v>
      </c>
      <c r="H11" s="14">
        <f>43700-1330.72136</f>
        <v>42369.278639999997</v>
      </c>
      <c r="I11" s="14">
        <v>48058.9</v>
      </c>
      <c r="J11" s="11">
        <v>52864.79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28"/>
      <c r="B12" s="31"/>
      <c r="C12" s="26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28"/>
      <c r="B13" s="31"/>
      <c r="C13" s="26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28"/>
      <c r="B14" s="31"/>
      <c r="C14" s="26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28"/>
      <c r="B15" s="31"/>
      <c r="C15" s="26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28"/>
      <c r="B16" s="31"/>
      <c r="C16" s="26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28"/>
      <c r="B17" s="31"/>
      <c r="C17" s="26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29"/>
      <c r="B18" s="32"/>
      <c r="C18" s="26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6" t="s">
        <v>18</v>
      </c>
      <c r="B19" s="34" t="s">
        <v>47</v>
      </c>
      <c r="C19" s="26" t="s">
        <v>16</v>
      </c>
      <c r="D19" s="7" t="s">
        <v>0</v>
      </c>
      <c r="E19" s="8">
        <f>SUM(F19:Q19)</f>
        <v>1033817.6368900001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187668.01076</v>
      </c>
      <c r="I19" s="8">
        <f t="shared" si="3"/>
        <v>173608.378</v>
      </c>
      <c r="J19" s="8">
        <f t="shared" si="3"/>
        <v>58308.377999999997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6"/>
      <c r="B20" s="34"/>
      <c r="C20" s="26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6"/>
      <c r="B21" s="34"/>
      <c r="C21" s="26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6"/>
      <c r="B22" s="34"/>
      <c r="C22" s="26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6"/>
      <c r="B23" s="34"/>
      <c r="C23" s="26"/>
      <c r="D23" s="10" t="s">
        <v>15</v>
      </c>
      <c r="E23" s="11">
        <f>SUM(F23:Q23)</f>
        <v>793173.90164000005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f>49556.574+102.69862+20.37243+115.46791+2000+15000+1726.8978+346+4500+4000</f>
        <v>77368.010760000005</v>
      </c>
      <c r="I23" s="11">
        <v>58308.377999999997</v>
      </c>
      <c r="J23" s="11">
        <v>58308.377999999997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6"/>
      <c r="B24" s="34"/>
      <c r="C24" s="26"/>
      <c r="D24" s="10" t="s">
        <v>10</v>
      </c>
      <c r="E24" s="11">
        <f>SUM(F24:Q24)</f>
        <v>225600</v>
      </c>
      <c r="F24" s="15">
        <f>46824.66705-16354-17620.66705-2500-550-250-6700-1600-500-50-700</f>
        <v>-3.637978807091713E-12</v>
      </c>
      <c r="G24" s="11"/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35" t="s">
        <v>11</v>
      </c>
      <c r="B25" s="35"/>
      <c r="C25" s="35"/>
      <c r="D25" s="7" t="s">
        <v>0</v>
      </c>
      <c r="E25" s="8">
        <f t="shared" si="1"/>
        <v>1679241.3187599997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230037.28940000001</v>
      </c>
      <c r="I25" s="8">
        <f t="shared" si="4"/>
        <v>221667.27799999999</v>
      </c>
      <c r="J25" s="8">
        <f t="shared" si="4"/>
        <v>111173.16800000001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16"/>
    </row>
    <row r="26" spans="1:19" s="4" customFormat="1" ht="16.5" customHeight="1" x14ac:dyDescent="0.2">
      <c r="A26" s="35"/>
      <c r="B26" s="35"/>
      <c r="C26" s="3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16"/>
    </row>
    <row r="27" spans="1:19" s="4" customFormat="1" ht="25.5" x14ac:dyDescent="0.2">
      <c r="A27" s="35"/>
      <c r="B27" s="35"/>
      <c r="C27" s="3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16"/>
    </row>
    <row r="28" spans="1:19" s="4" customFormat="1" x14ac:dyDescent="0.2">
      <c r="A28" s="35"/>
      <c r="B28" s="35"/>
      <c r="C28" s="35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16"/>
    </row>
    <row r="29" spans="1:19" s="4" customFormat="1" ht="25.5" x14ac:dyDescent="0.2">
      <c r="A29" s="35"/>
      <c r="B29" s="35"/>
      <c r="C29" s="35"/>
      <c r="D29" s="7" t="s">
        <v>15</v>
      </c>
      <c r="E29" s="8">
        <f t="shared" si="1"/>
        <v>1438597.58351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119737.28940000001</v>
      </c>
      <c r="I29" s="8">
        <f t="shared" si="8"/>
        <v>106367.27799999999</v>
      </c>
      <c r="J29" s="8">
        <f t="shared" si="8"/>
        <v>111173.16800000001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16"/>
    </row>
    <row r="30" spans="1:19" s="4" customFormat="1" x14ac:dyDescent="0.2">
      <c r="A30" s="35"/>
      <c r="B30" s="35"/>
      <c r="C30" s="35"/>
      <c r="D30" s="7" t="s">
        <v>10</v>
      </c>
      <c r="E30" s="8">
        <f t="shared" si="1"/>
        <v>225600</v>
      </c>
      <c r="F30" s="17">
        <f>F12+F24</f>
        <v>-3.637978807091713E-12</v>
      </c>
      <c r="G30" s="8">
        <f>G12+G24</f>
        <v>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16"/>
    </row>
    <row r="31" spans="1:19" s="4" customFormat="1" x14ac:dyDescent="0.2">
      <c r="A31" s="36" t="s">
        <v>12</v>
      </c>
      <c r="B31" s="36"/>
      <c r="C31" s="18"/>
      <c r="D31" s="18"/>
      <c r="E31" s="11">
        <f t="shared" si="1"/>
        <v>0</v>
      </c>
      <c r="F31" s="11"/>
      <c r="G31" s="11"/>
      <c r="H31" s="19"/>
      <c r="I31" s="18"/>
      <c r="J31" s="18"/>
      <c r="K31" s="18"/>
      <c r="L31" s="18"/>
      <c r="M31" s="18"/>
      <c r="N31" s="18"/>
      <c r="O31" s="18"/>
      <c r="P31" s="18"/>
      <c r="Q31" s="18"/>
      <c r="S31" s="16"/>
    </row>
    <row r="32" spans="1:19" s="4" customFormat="1" ht="16.5" customHeight="1" x14ac:dyDescent="0.2">
      <c r="A32" s="36" t="s">
        <v>13</v>
      </c>
      <c r="B32" s="36"/>
      <c r="C32" s="3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16"/>
    </row>
    <row r="33" spans="1:19" s="4" customFormat="1" ht="36.75" customHeight="1" x14ac:dyDescent="0.2">
      <c r="A33" s="36"/>
      <c r="B33" s="36"/>
      <c r="C33" s="3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16"/>
    </row>
    <row r="34" spans="1:19" s="4" customFormat="1" ht="25.5" x14ac:dyDescent="0.2">
      <c r="A34" s="36"/>
      <c r="B34" s="36"/>
      <c r="C34" s="3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16"/>
    </row>
    <row r="35" spans="1:19" s="4" customFormat="1" x14ac:dyDescent="0.2">
      <c r="A35" s="36"/>
      <c r="B35" s="36"/>
      <c r="C35" s="3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16"/>
    </row>
    <row r="36" spans="1:19" s="4" customFormat="1" ht="25.5" x14ac:dyDescent="0.2">
      <c r="A36" s="36"/>
      <c r="B36" s="36"/>
      <c r="C36" s="3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16"/>
    </row>
    <row r="37" spans="1:19" s="4" customFormat="1" ht="16.5" customHeight="1" x14ac:dyDescent="0.2">
      <c r="A37" s="36"/>
      <c r="B37" s="36"/>
      <c r="C37" s="3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16"/>
    </row>
    <row r="38" spans="1:19" s="4" customFormat="1" ht="16.5" customHeight="1" x14ac:dyDescent="0.2">
      <c r="A38" s="36" t="s">
        <v>14</v>
      </c>
      <c r="B38" s="36"/>
      <c r="C38" s="36"/>
      <c r="D38" s="7" t="s">
        <v>0</v>
      </c>
      <c r="E38" s="8">
        <f t="shared" si="1"/>
        <v>1679241.3187599997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230037.28940000001</v>
      </c>
      <c r="I38" s="8">
        <f t="shared" si="11"/>
        <v>221667.27799999999</v>
      </c>
      <c r="J38" s="8">
        <f t="shared" si="11"/>
        <v>111173.16800000001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36"/>
      <c r="B39" s="36"/>
      <c r="C39" s="3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36"/>
      <c r="B40" s="36"/>
      <c r="C40" s="3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36"/>
      <c r="B41" s="36"/>
      <c r="C41" s="36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36"/>
      <c r="B42" s="36"/>
      <c r="C42" s="36"/>
      <c r="D42" s="10" t="s">
        <v>15</v>
      </c>
      <c r="E42" s="11">
        <f t="shared" si="1"/>
        <v>1438597.58351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119737.28940000001</v>
      </c>
      <c r="I42" s="11">
        <f t="shared" si="14"/>
        <v>106367.27799999999</v>
      </c>
      <c r="J42" s="11">
        <f t="shared" si="14"/>
        <v>111173.16800000001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36"/>
      <c r="B43" s="36"/>
      <c r="C43" s="36"/>
      <c r="D43" s="10" t="s">
        <v>10</v>
      </c>
      <c r="E43" s="11">
        <f t="shared" si="1"/>
        <v>225600</v>
      </c>
      <c r="F43" s="20">
        <f t="shared" ref="F43:Q43" si="15">F30</f>
        <v>-3.637978807091713E-12</v>
      </c>
      <c r="G43" s="11">
        <f t="shared" si="15"/>
        <v>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36" t="s">
        <v>12</v>
      </c>
      <c r="B44" s="36"/>
      <c r="C44" s="18"/>
      <c r="D44" s="18"/>
      <c r="E44" s="11">
        <f t="shared" si="1"/>
        <v>0</v>
      </c>
      <c r="F44" s="11"/>
      <c r="G44" s="11"/>
      <c r="H44" s="21"/>
      <c r="I44" s="22"/>
      <c r="J44" s="22"/>
      <c r="K44" s="22"/>
      <c r="L44" s="22"/>
      <c r="M44" s="22"/>
      <c r="N44" s="22"/>
      <c r="O44" s="22"/>
      <c r="P44" s="22"/>
      <c r="Q44" s="22"/>
    </row>
    <row r="45" spans="1:19" ht="16.5" customHeight="1" x14ac:dyDescent="0.2">
      <c r="A45" s="36" t="s">
        <v>44</v>
      </c>
      <c r="B45" s="36"/>
      <c r="C45" s="36"/>
      <c r="D45" s="7" t="s">
        <v>0</v>
      </c>
      <c r="E45" s="8">
        <f t="shared" si="1"/>
        <v>643534.90298000013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42369.278639999997</v>
      </c>
      <c r="I45" s="8">
        <f t="shared" si="16"/>
        <v>48058.9</v>
      </c>
      <c r="J45" s="8">
        <f t="shared" si="16"/>
        <v>52864.79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36"/>
      <c r="B46" s="36"/>
      <c r="C46" s="3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36"/>
      <c r="B47" s="36"/>
      <c r="C47" s="3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36"/>
      <c r="B48" s="36"/>
      <c r="C48" s="3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36"/>
      <c r="B49" s="36"/>
      <c r="C49" s="36"/>
      <c r="D49" s="10" t="s">
        <v>15</v>
      </c>
      <c r="E49" s="11">
        <f>SUM(F49:Q49)</f>
        <v>643534.90298000013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42369.278639999997</v>
      </c>
      <c r="I49" s="11">
        <f t="shared" si="20"/>
        <v>48058.9</v>
      </c>
      <c r="J49" s="11">
        <f t="shared" si="20"/>
        <v>52864.79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36"/>
      <c r="B50" s="36"/>
      <c r="C50" s="3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23" customFormat="1" ht="16.5" customHeight="1" x14ac:dyDescent="0.2">
      <c r="A51" s="36" t="s">
        <v>21</v>
      </c>
      <c r="B51" s="36"/>
      <c r="C51" s="36"/>
      <c r="D51" s="7" t="s">
        <v>0</v>
      </c>
      <c r="E51" s="8">
        <f>SUM(F51:Q51)</f>
        <v>1035706.41578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187668.01076</v>
      </c>
      <c r="I51" s="8">
        <f t="shared" si="22"/>
        <v>173608.378</v>
      </c>
      <c r="J51" s="8">
        <f t="shared" si="22"/>
        <v>58308.377999999997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36"/>
      <c r="B52" s="36"/>
      <c r="C52" s="3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36"/>
      <c r="B53" s="36"/>
      <c r="C53" s="3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36"/>
      <c r="B54" s="36"/>
      <c r="C54" s="36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36"/>
      <c r="B55" s="36"/>
      <c r="C55" s="36"/>
      <c r="D55" s="10" t="s">
        <v>15</v>
      </c>
      <c r="E55" s="11">
        <f>SUM(F55:Q55)</f>
        <v>795062.68053000001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77368.010760000005</v>
      </c>
      <c r="I55" s="11">
        <f t="shared" si="26"/>
        <v>58308.377999999997</v>
      </c>
      <c r="J55" s="11">
        <f t="shared" si="26"/>
        <v>58308.377999999997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36"/>
      <c r="B56" s="36"/>
      <c r="C56" s="36"/>
      <c r="D56" s="10" t="s">
        <v>10</v>
      </c>
      <c r="E56" s="11">
        <f t="shared" si="1"/>
        <v>225600</v>
      </c>
      <c r="F56" s="20">
        <f>F18+F24</f>
        <v>-3.637978807091713E-12</v>
      </c>
      <c r="G56" s="11">
        <f t="shared" ref="G56:Q56" si="27">G18+G24</f>
        <v>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25:C30"/>
    <mergeCell ref="A32:C37"/>
    <mergeCell ref="A38:C43"/>
    <mergeCell ref="A45:C50"/>
    <mergeCell ref="A51:C56"/>
    <mergeCell ref="A44:B44"/>
    <mergeCell ref="A31:B31"/>
    <mergeCell ref="A19:A24"/>
    <mergeCell ref="B19:B24"/>
    <mergeCell ref="C19:C24"/>
    <mergeCell ref="A4:A5"/>
    <mergeCell ref="B4:B5"/>
    <mergeCell ref="C4:C5"/>
    <mergeCell ref="A1:Q1"/>
    <mergeCell ref="E4:Q4"/>
    <mergeCell ref="C7:C12"/>
    <mergeCell ref="D4:D5"/>
    <mergeCell ref="A7:A18"/>
    <mergeCell ref="B7:B18"/>
    <mergeCell ref="C13:C18"/>
    <mergeCell ref="A2:Q2"/>
  </mergeCells>
  <pageMargins left="0" right="0.59055118110236227" top="0.78740157480314965" bottom="0" header="0" footer="0"/>
  <pageSetup paperSize="9" scale="48" fitToHeight="0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2021-06-28T11:14:52Z</cp:lastPrinted>
  <dcterms:created xsi:type="dcterms:W3CDTF">1996-10-08T23:32:33Z</dcterms:created>
  <dcterms:modified xsi:type="dcterms:W3CDTF">2021-07-07T10:07:15Z</dcterms:modified>
</cp:coreProperties>
</file>