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1 Энергосбережение\МП\793-п от 29.12.2020 - копия\"/>
    </mc:Choice>
  </mc:AlternateContent>
  <bookViews>
    <workbookView xWindow="10575" yWindow="405" windowWidth="16890" windowHeight="15150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8" l="1"/>
  <c r="G12" i="8" l="1"/>
  <c r="G18" i="8" l="1"/>
  <c r="G44" i="8" s="1"/>
  <c r="H18" i="8"/>
  <c r="I18" i="8"/>
  <c r="I44" i="8" s="1"/>
  <c r="G19" i="8"/>
  <c r="H19" i="8"/>
  <c r="F16" i="8"/>
  <c r="F17" i="8"/>
  <c r="G15" i="8"/>
  <c r="F15" i="8"/>
  <c r="H45" i="8"/>
  <c r="H44" i="8" l="1"/>
  <c r="H31" i="8"/>
  <c r="G45" i="8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I11" i="8"/>
  <c r="H17" i="8"/>
  <c r="I9" i="8"/>
  <c r="I15" i="8" s="1"/>
  <c r="H8" i="8"/>
  <c r="I10" i="8"/>
  <c r="H16" i="8"/>
  <c r="I28" i="8"/>
  <c r="I31" i="8"/>
  <c r="E26" i="8" l="1"/>
  <c r="E23" i="8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44" i="8"/>
  <c r="K40" i="8"/>
  <c r="L19" i="8"/>
  <c r="L32" i="8" s="1"/>
  <c r="L45" i="8"/>
  <c r="L18" i="8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M27" i="8" l="1"/>
  <c r="N31" i="8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27" i="8" s="1"/>
  <c r="O44" i="8"/>
  <c r="O40" i="8"/>
  <c r="P19" i="8"/>
  <c r="P32" i="8" s="1"/>
  <c r="P45" i="8"/>
  <c r="P18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27" i="8" s="1"/>
  <c r="P44" i="8"/>
  <c r="P40" i="8"/>
  <c r="E9" i="8"/>
  <c r="Q15" i="8"/>
  <c r="Q45" i="8"/>
  <c r="Q19" i="8"/>
  <c r="E13" i="8"/>
  <c r="Q18" i="8"/>
  <c r="Q44" i="8" s="1"/>
  <c r="E44" i="8" s="1"/>
  <c r="E12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<sst xmlns="http://schemas.openxmlformats.org/spreadsheetml/2006/main" count="66" uniqueCount="37">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</sst>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topLeftCell="A7" zoomScale="85" zoomScaleNormal="85" zoomScaleSheetLayoutView="85" workbookViewId="0">
      <selection activeCell="H13" sqref="H13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21" t="s">
        <v>17</v>
      </c>
      <c r="Q1" s="21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22" t="s">
        <v>34</v>
      </c>
      <c r="B3" s="22"/>
      <c r="C3" s="22"/>
      <c r="D3" s="22"/>
      <c r="E3" s="22"/>
      <c r="F3" s="22"/>
      <c r="G3" s="22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/>
      <c r="G5" s="24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3"/>
      <c r="B6" s="23"/>
      <c r="C6" s="23"/>
      <c r="D6" s="23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3" t="s">
        <v>19</v>
      </c>
      <c r="B8" s="25" t="s">
        <v>36</v>
      </c>
      <c r="C8" s="23" t="s">
        <v>21</v>
      </c>
      <c r="D8" s="10" t="s">
        <v>0</v>
      </c>
      <c r="E8" s="11">
        <f>SUM(F8:Q8)</f>
        <v>43835.256907059324</v>
      </c>
      <c r="F8" s="11">
        <f>SUM(F9:F13)</f>
        <v>572.50924999999995</v>
      </c>
      <c r="G8" s="11">
        <f t="shared" ref="G8:Q8" si="0">SUM(G9:G13)</f>
        <v>1167.54584</v>
      </c>
      <c r="H8" s="11">
        <f t="shared" si="0"/>
        <v>19148.8</v>
      </c>
      <c r="I8" s="11">
        <f t="shared" si="0"/>
        <v>18800</v>
      </c>
      <c r="J8" s="11">
        <f t="shared" si="0"/>
        <v>450</v>
      </c>
      <c r="K8" s="11">
        <f t="shared" si="0"/>
        <v>468</v>
      </c>
      <c r="L8" s="11">
        <f t="shared" si="0"/>
        <v>486.72</v>
      </c>
      <c r="M8" s="11">
        <f t="shared" si="0"/>
        <v>506.18880000000001</v>
      </c>
      <c r="N8" s="11">
        <f t="shared" si="0"/>
        <v>526.43635200000006</v>
      </c>
      <c r="O8" s="11">
        <f t="shared" si="0"/>
        <v>547.49380608000001</v>
      </c>
      <c r="P8" s="11">
        <f t="shared" si="0"/>
        <v>569.39355832320007</v>
      </c>
      <c r="Q8" s="11">
        <f t="shared" si="0"/>
        <v>592.16930065612803</v>
      </c>
    </row>
    <row r="9" spans="1:18" ht="15" x14ac:dyDescent="0.2">
      <c r="A9" s="23"/>
      <c r="B9" s="25"/>
      <c r="C9" s="23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3"/>
      <c r="B10" s="25"/>
      <c r="C10" s="23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3"/>
      <c r="B11" s="25"/>
      <c r="C11" s="23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3"/>
      <c r="B12" s="25"/>
      <c r="C12" s="23"/>
      <c r="D12" s="12" t="s">
        <v>18</v>
      </c>
      <c r="E12" s="11">
        <f>SUM(F12:Q12)</f>
        <v>7135.2569070593281</v>
      </c>
      <c r="F12" s="13">
        <f>500+8.33425+115+250+150-0.825-50-250-150</f>
        <v>572.50924999999995</v>
      </c>
      <c r="G12" s="13">
        <f>610+166+200+267.04584-75.5</f>
        <v>1167.54584</v>
      </c>
      <c r="H12" s="14">
        <f>790+4.4+4.4</f>
        <v>798.8</v>
      </c>
      <c r="I12" s="14">
        <v>450</v>
      </c>
      <c r="J12" s="14">
        <v>450</v>
      </c>
      <c r="K12" s="14">
        <f t="shared" si="1"/>
        <v>468</v>
      </c>
      <c r="L12" s="14">
        <f t="shared" si="1"/>
        <v>486.72</v>
      </c>
      <c r="M12" s="14">
        <f t="shared" si="1"/>
        <v>506.18880000000001</v>
      </c>
      <c r="N12" s="14">
        <f t="shared" si="1"/>
        <v>526.43635200000006</v>
      </c>
      <c r="O12" s="14">
        <f t="shared" si="1"/>
        <v>547.49380608000001</v>
      </c>
      <c r="P12" s="14">
        <f t="shared" si="1"/>
        <v>569.39355832320007</v>
      </c>
      <c r="Q12" s="14">
        <f t="shared" si="1"/>
        <v>592.16930065612803</v>
      </c>
    </row>
    <row r="13" spans="1:18" ht="26.25" customHeight="1" x14ac:dyDescent="0.2">
      <c r="A13" s="23"/>
      <c r="B13" s="25"/>
      <c r="C13" s="23"/>
      <c r="D13" s="12" t="s">
        <v>12</v>
      </c>
      <c r="E13" s="11">
        <f>SUM(F13:Q13)</f>
        <v>36700</v>
      </c>
      <c r="F13" s="13">
        <f>18000-18000</f>
        <v>0</v>
      </c>
      <c r="G13" s="13"/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3" t="s">
        <v>13</v>
      </c>
      <c r="B14" s="34"/>
      <c r="C14" s="35"/>
      <c r="D14" s="10" t="s">
        <v>0</v>
      </c>
      <c r="E14" s="11">
        <f>E15+E16+E17+E18+E19</f>
        <v>43835.256907059331</v>
      </c>
      <c r="F14" s="11">
        <f>F15+F16+F17+F18+F19</f>
        <v>572.50924999999995</v>
      </c>
      <c r="G14" s="11">
        <f>G15+G16+G17+G18+G19</f>
        <v>1167.54584</v>
      </c>
      <c r="H14" s="11">
        <f t="shared" ref="H14:Q14" si="3">H15+H16+H17+H18+H19</f>
        <v>19148.8</v>
      </c>
      <c r="I14" s="11">
        <f t="shared" si="3"/>
        <v>18800</v>
      </c>
      <c r="J14" s="11">
        <f t="shared" si="3"/>
        <v>450</v>
      </c>
      <c r="K14" s="11">
        <f t="shared" si="3"/>
        <v>468</v>
      </c>
      <c r="L14" s="11">
        <f t="shared" si="3"/>
        <v>486.72</v>
      </c>
      <c r="M14" s="11">
        <f t="shared" si="3"/>
        <v>506.18880000000001</v>
      </c>
      <c r="N14" s="11">
        <f t="shared" si="3"/>
        <v>526.43635200000006</v>
      </c>
      <c r="O14" s="11">
        <f t="shared" si="3"/>
        <v>547.49380608000001</v>
      </c>
      <c r="P14" s="11">
        <f t="shared" si="3"/>
        <v>569.39355832320007</v>
      </c>
      <c r="Q14" s="11">
        <f t="shared" si="3"/>
        <v>592.16930065612803</v>
      </c>
      <c r="R14" s="2"/>
    </row>
    <row r="15" spans="1:18" ht="15" x14ac:dyDescent="0.2">
      <c r="A15" s="36"/>
      <c r="B15" s="37"/>
      <c r="C15" s="38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6"/>
      <c r="B16" s="37"/>
      <c r="C16" s="38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6"/>
      <c r="B17" s="37"/>
      <c r="C17" s="38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6"/>
      <c r="B18" s="37"/>
      <c r="C18" s="38"/>
      <c r="D18" s="10" t="s">
        <v>18</v>
      </c>
      <c r="E18" s="11">
        <f t="shared" si="5"/>
        <v>7135.2569070593281</v>
      </c>
      <c r="F18" s="11">
        <f t="shared" si="6"/>
        <v>572.50924999999995</v>
      </c>
      <c r="G18" s="11">
        <f t="shared" ref="G18:Q18" si="9">G12</f>
        <v>1167.54584</v>
      </c>
      <c r="H18" s="11">
        <f t="shared" si="9"/>
        <v>798.8</v>
      </c>
      <c r="I18" s="11">
        <f t="shared" si="9"/>
        <v>450</v>
      </c>
      <c r="J18" s="11">
        <f t="shared" si="9"/>
        <v>450</v>
      </c>
      <c r="K18" s="11">
        <f t="shared" si="9"/>
        <v>468</v>
      </c>
      <c r="L18" s="11">
        <f t="shared" si="9"/>
        <v>486.72</v>
      </c>
      <c r="M18" s="11">
        <f t="shared" si="9"/>
        <v>506.18880000000001</v>
      </c>
      <c r="N18" s="11">
        <f t="shared" si="9"/>
        <v>526.43635200000006</v>
      </c>
      <c r="O18" s="11">
        <f t="shared" si="9"/>
        <v>547.49380608000001</v>
      </c>
      <c r="P18" s="11">
        <f t="shared" si="9"/>
        <v>569.39355832320007</v>
      </c>
      <c r="Q18" s="11">
        <f t="shared" si="9"/>
        <v>592.16930065612803</v>
      </c>
      <c r="R18" s="2"/>
    </row>
    <row r="19" spans="1:18" ht="15" x14ac:dyDescent="0.2">
      <c r="A19" s="39"/>
      <c r="B19" s="40"/>
      <c r="C19" s="41"/>
      <c r="D19" s="10" t="s">
        <v>12</v>
      </c>
      <c r="E19" s="11">
        <f t="shared" si="5"/>
        <v>36700</v>
      </c>
      <c r="F19" s="11">
        <f t="shared" si="6"/>
        <v>0</v>
      </c>
      <c r="G19" s="11">
        <f t="shared" ref="G19:Q19" si="10">G13</f>
        <v>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42" t="s">
        <v>14</v>
      </c>
      <c r="B20" s="42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6" t="s">
        <v>15</v>
      </c>
      <c r="B21" s="27"/>
      <c r="C21" s="23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8"/>
      <c r="B22" s="29"/>
      <c r="C22" s="23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8"/>
      <c r="B23" s="29"/>
      <c r="C23" s="23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8"/>
      <c r="B24" s="29"/>
      <c r="C24" s="23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8"/>
      <c r="B25" s="29"/>
      <c r="C25" s="23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30"/>
      <c r="B26" s="31"/>
      <c r="C26" s="23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3" t="s">
        <v>16</v>
      </c>
      <c r="B27" s="44"/>
      <c r="C27" s="49"/>
      <c r="D27" s="16" t="s">
        <v>0</v>
      </c>
      <c r="E27" s="17">
        <f>SUM(E28:E32)</f>
        <v>43835.256907059331</v>
      </c>
      <c r="F27" s="17">
        <f t="shared" ref="F27:Q27" si="14">SUM(F28:F32)</f>
        <v>572.50924999999995</v>
      </c>
      <c r="G27" s="17">
        <f t="shared" si="14"/>
        <v>1167.54584</v>
      </c>
      <c r="H27" s="17">
        <f t="shared" si="14"/>
        <v>19148.8</v>
      </c>
      <c r="I27" s="17">
        <f t="shared" si="14"/>
        <v>18800</v>
      </c>
      <c r="J27" s="17">
        <f t="shared" si="14"/>
        <v>450</v>
      </c>
      <c r="K27" s="17">
        <f t="shared" si="14"/>
        <v>468</v>
      </c>
      <c r="L27" s="17">
        <f t="shared" si="14"/>
        <v>486.72</v>
      </c>
      <c r="M27" s="17">
        <f t="shared" si="14"/>
        <v>506.18880000000001</v>
      </c>
      <c r="N27" s="17">
        <f t="shared" si="14"/>
        <v>526.43635200000006</v>
      </c>
      <c r="O27" s="17">
        <f t="shared" si="14"/>
        <v>547.49380608000001</v>
      </c>
      <c r="P27" s="17">
        <f t="shared" si="14"/>
        <v>569.39355832320007</v>
      </c>
      <c r="Q27" s="17">
        <f t="shared" si="14"/>
        <v>592.16930065612803</v>
      </c>
    </row>
    <row r="28" spans="1:18" s="3" customFormat="1" ht="14.25" x14ac:dyDescent="0.2">
      <c r="A28" s="45"/>
      <c r="B28" s="46"/>
      <c r="C28" s="49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5"/>
      <c r="B29" s="46"/>
      <c r="C29" s="49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5"/>
      <c r="B30" s="46"/>
      <c r="C30" s="49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5"/>
      <c r="B31" s="46"/>
      <c r="C31" s="49"/>
      <c r="D31" s="18" t="s">
        <v>18</v>
      </c>
      <c r="E31" s="20">
        <f t="shared" si="15"/>
        <v>7135.2569070593281</v>
      </c>
      <c r="F31" s="19">
        <f t="shared" ref="F31:Q31" si="19">F18</f>
        <v>572.50924999999995</v>
      </c>
      <c r="G31" s="19">
        <f t="shared" si="19"/>
        <v>1167.54584</v>
      </c>
      <c r="H31" s="19">
        <f>H18</f>
        <v>798.8</v>
      </c>
      <c r="I31" s="19">
        <f t="shared" si="19"/>
        <v>450</v>
      </c>
      <c r="J31" s="19">
        <f t="shared" si="19"/>
        <v>450</v>
      </c>
      <c r="K31" s="19">
        <f t="shared" si="19"/>
        <v>468</v>
      </c>
      <c r="L31" s="19">
        <f t="shared" si="19"/>
        <v>486.72</v>
      </c>
      <c r="M31" s="19">
        <f t="shared" si="19"/>
        <v>506.18880000000001</v>
      </c>
      <c r="N31" s="19">
        <f t="shared" si="19"/>
        <v>526.43635200000006</v>
      </c>
      <c r="O31" s="19">
        <f t="shared" si="19"/>
        <v>547.49380608000001</v>
      </c>
      <c r="P31" s="19">
        <f t="shared" si="19"/>
        <v>569.39355832320007</v>
      </c>
      <c r="Q31" s="19">
        <f t="shared" si="19"/>
        <v>592.16930065612803</v>
      </c>
    </row>
    <row r="32" spans="1:18" s="3" customFormat="1" ht="14.25" x14ac:dyDescent="0.2">
      <c r="A32" s="47"/>
      <c r="B32" s="48"/>
      <c r="C32" s="49"/>
      <c r="D32" s="18" t="s">
        <v>12</v>
      </c>
      <c r="E32" s="19">
        <f t="shared" si="15"/>
        <v>36700</v>
      </c>
      <c r="F32" s="19">
        <f>F19</f>
        <v>0</v>
      </c>
      <c r="G32" s="19">
        <f t="shared" ref="G32:Q32" si="20">G19</f>
        <v>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32" t="s">
        <v>14</v>
      </c>
      <c r="B33" s="32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6" t="s">
        <v>35</v>
      </c>
      <c r="B34" s="27"/>
      <c r="C34" s="23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8"/>
      <c r="B35" s="29"/>
      <c r="C35" s="23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8"/>
      <c r="B36" s="29"/>
      <c r="C36" s="23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8"/>
      <c r="B37" s="29"/>
      <c r="C37" s="23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8"/>
      <c r="B38" s="29"/>
      <c r="C38" s="23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30"/>
      <c r="B39" s="31"/>
      <c r="C39" s="23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6" t="s">
        <v>20</v>
      </c>
      <c r="B40" s="27"/>
      <c r="C40" s="23"/>
      <c r="D40" s="10" t="s">
        <v>0</v>
      </c>
      <c r="E40" s="11">
        <f t="shared" ref="E40:E43" si="23">SUM(F40:Q40)</f>
        <v>43835.256907059324</v>
      </c>
      <c r="F40" s="11">
        <f>SUM(F41:F45)</f>
        <v>572.50924999999995</v>
      </c>
      <c r="G40" s="11">
        <f t="shared" ref="G40:Q40" si="24">SUM(G41:G45)</f>
        <v>1167.54584</v>
      </c>
      <c r="H40" s="11">
        <f t="shared" si="24"/>
        <v>19148.8</v>
      </c>
      <c r="I40" s="11">
        <f t="shared" si="24"/>
        <v>18800</v>
      </c>
      <c r="J40" s="11">
        <f t="shared" si="24"/>
        <v>450</v>
      </c>
      <c r="K40" s="11">
        <f t="shared" si="24"/>
        <v>468</v>
      </c>
      <c r="L40" s="11">
        <f t="shared" si="24"/>
        <v>486.72</v>
      </c>
      <c r="M40" s="11">
        <f t="shared" si="24"/>
        <v>506.18880000000001</v>
      </c>
      <c r="N40" s="11">
        <f t="shared" si="24"/>
        <v>526.43635200000006</v>
      </c>
      <c r="O40" s="11">
        <f t="shared" si="24"/>
        <v>547.49380608000001</v>
      </c>
      <c r="P40" s="11">
        <f t="shared" si="24"/>
        <v>569.39355832320007</v>
      </c>
      <c r="Q40" s="11">
        <f t="shared" si="24"/>
        <v>592.16930065612803</v>
      </c>
    </row>
    <row r="41" spans="1:17" ht="15" x14ac:dyDescent="0.2">
      <c r="A41" s="28"/>
      <c r="B41" s="29"/>
      <c r="C41" s="23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8"/>
      <c r="B42" s="29"/>
      <c r="C42" s="23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8"/>
      <c r="B43" s="29"/>
      <c r="C43" s="23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8"/>
      <c r="B44" s="29"/>
      <c r="C44" s="23"/>
      <c r="D44" s="12" t="s">
        <v>18</v>
      </c>
      <c r="E44" s="11">
        <f>SUM(F44:Q44)</f>
        <v>7135.2569070593281</v>
      </c>
      <c r="F44" s="11">
        <f>F18</f>
        <v>572.50924999999995</v>
      </c>
      <c r="G44" s="11">
        <f>G18</f>
        <v>1167.54584</v>
      </c>
      <c r="H44" s="11">
        <f t="shared" ref="H44:Q44" si="25">H18</f>
        <v>798.8</v>
      </c>
      <c r="I44" s="11">
        <f t="shared" si="25"/>
        <v>450</v>
      </c>
      <c r="J44" s="11">
        <f t="shared" si="25"/>
        <v>450</v>
      </c>
      <c r="K44" s="11">
        <f t="shared" si="25"/>
        <v>468</v>
      </c>
      <c r="L44" s="11">
        <f t="shared" si="25"/>
        <v>486.72</v>
      </c>
      <c r="M44" s="11">
        <f t="shared" si="25"/>
        <v>506.18880000000001</v>
      </c>
      <c r="N44" s="11">
        <f t="shared" si="25"/>
        <v>526.43635200000006</v>
      </c>
      <c r="O44" s="11">
        <f t="shared" si="25"/>
        <v>547.49380608000001</v>
      </c>
      <c r="P44" s="11">
        <f t="shared" si="25"/>
        <v>569.39355832320007</v>
      </c>
      <c r="Q44" s="11">
        <f t="shared" si="25"/>
        <v>592.16930065612803</v>
      </c>
    </row>
    <row r="45" spans="1:17" ht="15" x14ac:dyDescent="0.2">
      <c r="A45" s="30"/>
      <c r="B45" s="31"/>
      <c r="C45" s="23"/>
      <c r="D45" s="12" t="s">
        <v>12</v>
      </c>
      <c r="E45" s="11">
        <f>SUM(F45:Q45)</f>
        <v>36700</v>
      </c>
      <c r="F45" s="11">
        <f>F13</f>
        <v>0</v>
      </c>
      <c r="G45" s="11">
        <f t="shared" ref="G45:Q45" si="26">G13</f>
        <v>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P1:Q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2021-02-08T09:58:08Z</cp:lastPrinted>
  <dcterms:created xsi:type="dcterms:W3CDTF">1996-10-08T23:32:33Z</dcterms:created>
  <dcterms:modified xsi:type="dcterms:W3CDTF">2021-03-03T06:01:43Z</dcterms:modified>
</cp:coreProperties>
</file>