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9 ГОиЧС\МП 2021\786-п от 29.12.2020 - копия\"/>
    </mc:Choice>
  </mc:AlternateContent>
  <xr:revisionPtr revIDLastSave="0" documentId="13_ncr:1_{B6657D70-B326-4CC1-87C7-F931088C08FA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" l="1"/>
  <c r="F30" i="4" l="1"/>
  <c r="F29" i="4"/>
  <c r="G31" i="4"/>
  <c r="G30" i="4"/>
  <c r="G29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/>
  <c r="E20" i="4" l="1"/>
  <c r="E24" i="4"/>
  <c r="G18" i="4" l="1"/>
  <c r="G17" i="4"/>
  <c r="G12" i="4"/>
  <c r="F28" i="4" l="1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/>
  <c r="F19" i="4" l="1"/>
  <c r="F13" i="4"/>
  <c r="F31" i="4" s="1"/>
  <c r="F18" i="4" l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39" i="4" s="1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47" i="4" l="1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s="1"/>
  <c r="E47" i="4" l="1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<sst xmlns="http://schemas.openxmlformats.org/spreadsheetml/2006/main" count="86" uniqueCount="47">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</sst>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76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right" vertical="top" wrapText="1"/>
    </xf>
    <xf numFmtId="167" fontId="4" fillId="0" borderId="1" xfId="0" applyNumberFormat="1" applyFont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wrapText="1"/>
    </xf>
    <xf numFmtId="167" fontId="2" fillId="0" borderId="1" xfId="0" applyNumberFormat="1" applyFont="1" applyBorder="1" applyAlignment="1" applyProtection="1">
      <alignment horizontal="center" vertical="center" wrapText="1"/>
    </xf>
    <xf numFmtId="167" fontId="4" fillId="0" borderId="8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 applyProtection="1">
      <alignment horizontal="right" vertical="top" wrapText="1"/>
    </xf>
    <xf numFmtId="167" fontId="2" fillId="0" borderId="1" xfId="0" applyNumberFormat="1" applyFont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 applyProtection="1">
      <alignment vertical="top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64"/>
  <sheetViews>
    <sheetView tabSelected="1" view="pageBreakPreview" zoomScale="70" zoomScaleNormal="85" zoomScaleSheetLayoutView="70" workbookViewId="0">
      <selection activeCell="F20" sqref="F20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38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G1" s="1"/>
      <c r="H1" s="47" t="s">
        <v>10</v>
      </c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B2" s="1"/>
      <c r="C2" s="1"/>
      <c r="D2" s="1"/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x14ac:dyDescent="0.25">
      <c r="B4" s="1"/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52" t="s">
        <v>3</v>
      </c>
      <c r="B5" s="49" t="s">
        <v>4</v>
      </c>
      <c r="C5" s="49" t="s">
        <v>5</v>
      </c>
      <c r="D5" s="49" t="s">
        <v>6</v>
      </c>
      <c r="E5" s="49" t="s">
        <v>7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17" s="3" customFormat="1" x14ac:dyDescent="0.2">
      <c r="A6" s="52"/>
      <c r="B6" s="49"/>
      <c r="C6" s="49"/>
      <c r="D6" s="49"/>
      <c r="E6" s="13" t="s">
        <v>8</v>
      </c>
      <c r="F6" s="39" t="s">
        <v>2</v>
      </c>
      <c r="G6" s="4" t="s">
        <v>9</v>
      </c>
      <c r="H6" s="4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4" t="s">
        <v>32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46">
        <v>6</v>
      </c>
      <c r="G7" s="7">
        <v>7</v>
      </c>
      <c r="H7" s="7">
        <v>8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  <c r="N7" s="7" t="s">
        <v>40</v>
      </c>
      <c r="O7" s="7" t="s">
        <v>41</v>
      </c>
      <c r="P7" s="7" t="s">
        <v>42</v>
      </c>
      <c r="Q7" s="7" t="s">
        <v>43</v>
      </c>
    </row>
    <row r="8" spans="1:17" s="3" customFormat="1" x14ac:dyDescent="0.2">
      <c r="A8" s="48" t="s">
        <v>16</v>
      </c>
      <c r="B8" s="50" t="s">
        <v>44</v>
      </c>
      <c r="C8" s="48" t="s">
        <v>34</v>
      </c>
      <c r="D8" s="14" t="s">
        <v>0</v>
      </c>
      <c r="E8" s="20">
        <f>SUM(F8:Q8)</f>
        <v>6419.6959699999998</v>
      </c>
      <c r="F8" s="40">
        <f>SUM(F9:F13)</f>
        <v>904.44009000000005</v>
      </c>
      <c r="G8" s="20">
        <f t="shared" ref="G8:Q8" si="0">SUM(G9:G13)</f>
        <v>323.86907000000002</v>
      </c>
      <c r="H8" s="20">
        <f t="shared" si="0"/>
        <v>1336.38681</v>
      </c>
      <c r="I8" s="20">
        <f t="shared" si="0"/>
        <v>365</v>
      </c>
      <c r="J8" s="20">
        <f t="shared" si="0"/>
        <v>340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48"/>
      <c r="B9" s="50"/>
      <c r="C9" s="48"/>
      <c r="D9" s="17" t="s">
        <v>22</v>
      </c>
      <c r="E9" s="21">
        <f>SUM(F9:Q9)</f>
        <v>0</v>
      </c>
      <c r="F9" s="4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3" customFormat="1" x14ac:dyDescent="0.2">
      <c r="A10" s="49"/>
      <c r="B10" s="51"/>
      <c r="C10" s="49"/>
      <c r="D10" s="5" t="s">
        <v>11</v>
      </c>
      <c r="E10" s="21">
        <f t="shared" ref="E10:E13" si="1">SUM(F10:Q10)</f>
        <v>0</v>
      </c>
      <c r="F10" s="42">
        <v>0</v>
      </c>
      <c r="G10" s="22">
        <v>0</v>
      </c>
      <c r="H10" s="2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s="3" customFormat="1" x14ac:dyDescent="0.2">
      <c r="A11" s="49"/>
      <c r="B11" s="51"/>
      <c r="C11" s="49"/>
      <c r="D11" s="5" t="s">
        <v>12</v>
      </c>
      <c r="E11" s="21">
        <f t="shared" si="1"/>
        <v>202.33663000000001</v>
      </c>
      <c r="F11" s="42">
        <v>202.33663000000001</v>
      </c>
      <c r="G11" s="22">
        <v>0</v>
      </c>
      <c r="H11" s="22">
        <v>0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s="3" customFormat="1" x14ac:dyDescent="0.2">
      <c r="A12" s="49"/>
      <c r="B12" s="51"/>
      <c r="C12" s="49"/>
      <c r="D12" s="5" t="s">
        <v>15</v>
      </c>
      <c r="E12" s="21">
        <f t="shared" si="1"/>
        <v>4767.35934</v>
      </c>
      <c r="F12" s="42">
        <v>702.10346000000004</v>
      </c>
      <c r="G12" s="23">
        <f>3785-3390-37.13093-34</f>
        <v>323.86907000000002</v>
      </c>
      <c r="H12" s="22">
        <f>205+1.38681</f>
        <v>206.38681</v>
      </c>
      <c r="I12" s="22">
        <v>205</v>
      </c>
      <c r="J12" s="22">
        <v>180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49"/>
      <c r="B13" s="51"/>
      <c r="C13" s="49"/>
      <c r="D13" s="5" t="s">
        <v>13</v>
      </c>
      <c r="E13" s="21">
        <f t="shared" si="1"/>
        <v>1450</v>
      </c>
      <c r="F13" s="42">
        <f>1130-1000-130</f>
        <v>0</v>
      </c>
      <c r="G13" s="22"/>
      <c r="H13" s="22">
        <v>1130</v>
      </c>
      <c r="I13" s="22">
        <v>160</v>
      </c>
      <c r="J13" s="22">
        <v>160</v>
      </c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49" t="s">
        <v>21</v>
      </c>
      <c r="B14" s="51" t="s">
        <v>20</v>
      </c>
      <c r="C14" s="49" t="s">
        <v>34</v>
      </c>
      <c r="D14" s="11" t="s">
        <v>0</v>
      </c>
      <c r="E14" s="20">
        <f>SUM(F14:Q14)</f>
        <v>13882.918200000002</v>
      </c>
      <c r="F14" s="43">
        <f>SUM(F15:F19)</f>
        <v>127.29073000000002</v>
      </c>
      <c r="G14" s="24">
        <f t="shared" ref="G14:Q14" si="2">SUM(G15:G19)</f>
        <v>8555.6274700000013</v>
      </c>
      <c r="H14" s="24">
        <f t="shared" si="2"/>
        <v>450</v>
      </c>
      <c r="I14" s="24">
        <f t="shared" si="2"/>
        <v>450</v>
      </c>
      <c r="J14" s="24">
        <f t="shared" si="2"/>
        <v>450</v>
      </c>
      <c r="K14" s="24">
        <f t="shared" si="2"/>
        <v>550</v>
      </c>
      <c r="L14" s="24">
        <f t="shared" si="2"/>
        <v>550</v>
      </c>
      <c r="M14" s="24">
        <f t="shared" si="2"/>
        <v>550</v>
      </c>
      <c r="N14" s="24">
        <f t="shared" si="2"/>
        <v>550</v>
      </c>
      <c r="O14" s="24">
        <f t="shared" si="2"/>
        <v>550</v>
      </c>
      <c r="P14" s="24">
        <f t="shared" si="2"/>
        <v>550</v>
      </c>
      <c r="Q14" s="24">
        <f t="shared" si="2"/>
        <v>550</v>
      </c>
    </row>
    <row r="15" spans="1:17" s="3" customFormat="1" x14ac:dyDescent="0.2">
      <c r="A15" s="49"/>
      <c r="B15" s="51"/>
      <c r="C15" s="49"/>
      <c r="D15" s="17" t="s">
        <v>22</v>
      </c>
      <c r="E15" s="21">
        <f>SUM(F15:Q15)</f>
        <v>0</v>
      </c>
      <c r="F15" s="4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s="3" customFormat="1" x14ac:dyDescent="0.2">
      <c r="A16" s="49"/>
      <c r="B16" s="51"/>
      <c r="C16" s="49"/>
      <c r="D16" s="5" t="s">
        <v>11</v>
      </c>
      <c r="E16" s="21">
        <f t="shared" ref="E16:E19" si="3">SUM(F16:Q16)</f>
        <v>0</v>
      </c>
      <c r="F16" s="42">
        <v>0</v>
      </c>
      <c r="G16" s="22"/>
      <c r="H16" s="22">
        <v>0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9" s="3" customFormat="1" x14ac:dyDescent="0.2">
      <c r="A17" s="49"/>
      <c r="B17" s="51"/>
      <c r="C17" s="49"/>
      <c r="D17" s="5" t="s">
        <v>12</v>
      </c>
      <c r="E17" s="21">
        <f t="shared" si="3"/>
        <v>8383.0665700000009</v>
      </c>
      <c r="F17" s="42">
        <v>0</v>
      </c>
      <c r="G17" s="22">
        <f>6675.13057+397.536+1310.4</f>
        <v>8383.0665700000009</v>
      </c>
      <c r="H17" s="22">
        <v>0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9" s="3" customFormat="1" x14ac:dyDescent="0.2">
      <c r="A18" s="49"/>
      <c r="B18" s="51"/>
      <c r="C18" s="49"/>
      <c r="D18" s="5" t="s">
        <v>15</v>
      </c>
      <c r="E18" s="21">
        <f>SUM(F18:Q18)</f>
        <v>4899.8516300000001</v>
      </c>
      <c r="F18" s="42">
        <f>430.61756-200-50-53.32683</f>
        <v>127.29073000000002</v>
      </c>
      <c r="G18" s="22">
        <f>230-57.4391</f>
        <v>172.5609</v>
      </c>
      <c r="H18" s="22">
        <v>250</v>
      </c>
      <c r="I18" s="22">
        <v>250</v>
      </c>
      <c r="J18" s="22">
        <v>250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49"/>
      <c r="B19" s="51"/>
      <c r="C19" s="49"/>
      <c r="D19" s="5" t="s">
        <v>13</v>
      </c>
      <c r="E19" s="21">
        <f t="shared" si="3"/>
        <v>600</v>
      </c>
      <c r="F19" s="42">
        <f>300-300</f>
        <v>0</v>
      </c>
      <c r="G19" s="22"/>
      <c r="H19" s="22">
        <v>200</v>
      </c>
      <c r="I19" s="22">
        <v>200</v>
      </c>
      <c r="J19" s="22">
        <v>200</v>
      </c>
      <c r="K19" s="22"/>
      <c r="L19" s="22"/>
      <c r="M19" s="22"/>
      <c r="N19" s="22"/>
      <c r="O19" s="22"/>
      <c r="P19" s="22"/>
      <c r="Q19" s="22"/>
    </row>
    <row r="20" spans="1:19" s="31" customFormat="1" x14ac:dyDescent="0.2">
      <c r="A20" s="74" t="s">
        <v>45</v>
      </c>
      <c r="B20" s="75" t="s">
        <v>46</v>
      </c>
      <c r="C20" s="74" t="s">
        <v>34</v>
      </c>
      <c r="D20" s="27" t="s">
        <v>0</v>
      </c>
      <c r="E20" s="28">
        <f>SUM(F20:Q20)</f>
        <v>215.65174000000002</v>
      </c>
      <c r="F20" s="29">
        <f>SUM(F21:F25)</f>
        <v>142.14488</v>
      </c>
      <c r="G20" s="30">
        <f t="shared" ref="G20:Q20" si="4">SUM(G21:G25)</f>
        <v>73.506860000000003</v>
      </c>
      <c r="H20" s="29">
        <f t="shared" si="4"/>
        <v>0</v>
      </c>
      <c r="I20" s="29">
        <f t="shared" si="4"/>
        <v>0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  <c r="P20" s="29">
        <f t="shared" si="4"/>
        <v>0</v>
      </c>
      <c r="Q20" s="29">
        <f t="shared" si="4"/>
        <v>0</v>
      </c>
    </row>
    <row r="21" spans="1:19" s="31" customFormat="1" x14ac:dyDescent="0.2">
      <c r="A21" s="74"/>
      <c r="B21" s="75"/>
      <c r="C21" s="74"/>
      <c r="D21" s="32" t="s">
        <v>22</v>
      </c>
      <c r="E21" s="33">
        <f>SUM(F21:Q21)</f>
        <v>0</v>
      </c>
      <c r="F21" s="44">
        <v>0</v>
      </c>
      <c r="G21" s="34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</row>
    <row r="22" spans="1:19" s="31" customFormat="1" x14ac:dyDescent="0.2">
      <c r="A22" s="74"/>
      <c r="B22" s="75"/>
      <c r="C22" s="74"/>
      <c r="D22" s="36" t="s">
        <v>11</v>
      </c>
      <c r="E22" s="33">
        <f t="shared" ref="E22:E23" si="5">SUM(F22:Q22)</f>
        <v>0</v>
      </c>
      <c r="F22" s="44">
        <v>0</v>
      </c>
      <c r="G22" s="34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9" s="31" customFormat="1" x14ac:dyDescent="0.2">
      <c r="A23" s="74"/>
      <c r="B23" s="75"/>
      <c r="C23" s="74"/>
      <c r="D23" s="36" t="s">
        <v>12</v>
      </c>
      <c r="E23" s="33">
        <f t="shared" si="5"/>
        <v>0</v>
      </c>
      <c r="F23" s="44">
        <v>0</v>
      </c>
      <c r="G23" s="34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9" s="31" customFormat="1" x14ac:dyDescent="0.2">
      <c r="A24" s="74"/>
      <c r="B24" s="75"/>
      <c r="C24" s="74"/>
      <c r="D24" s="36" t="s">
        <v>15</v>
      </c>
      <c r="E24" s="33">
        <f>SUM(F24:Q24)</f>
        <v>215.65174000000002</v>
      </c>
      <c r="F24" s="35">
        <v>142.14488</v>
      </c>
      <c r="G24" s="34">
        <f>125-51.49314</f>
        <v>73.506860000000003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S24" s="37"/>
    </row>
    <row r="25" spans="1:19" s="31" customFormat="1" x14ac:dyDescent="0.2">
      <c r="A25" s="74"/>
      <c r="B25" s="75"/>
      <c r="C25" s="74"/>
      <c r="D25" s="36" t="s">
        <v>13</v>
      </c>
      <c r="E25" s="33">
        <f>SUM(F25:Q25)</f>
        <v>0</v>
      </c>
      <c r="F25" s="35">
        <f>1150-1150</f>
        <v>0</v>
      </c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9" s="3" customFormat="1" ht="16.5" customHeight="1" x14ac:dyDescent="0.2">
      <c r="A26" s="65" t="s">
        <v>14</v>
      </c>
      <c r="B26" s="66"/>
      <c r="C26" s="67"/>
      <c r="D26" s="11" t="s">
        <v>0</v>
      </c>
      <c r="E26" s="20">
        <f>SUM(F26:Q26)</f>
        <v>20518.265910000002</v>
      </c>
      <c r="F26" s="43">
        <f>SUM(F27:F31)</f>
        <v>1173.8757000000001</v>
      </c>
      <c r="G26" s="24">
        <f t="shared" ref="G26:Q26" si="6">SUM(G27:G31)</f>
        <v>8953.0034000000014</v>
      </c>
      <c r="H26" s="24">
        <f t="shared" si="6"/>
        <v>1786.38681</v>
      </c>
      <c r="I26" s="24">
        <f t="shared" si="6"/>
        <v>815</v>
      </c>
      <c r="J26" s="24">
        <f t="shared" si="6"/>
        <v>790</v>
      </c>
      <c r="K26" s="24">
        <f t="shared" si="6"/>
        <v>1000</v>
      </c>
      <c r="L26" s="24">
        <f t="shared" si="6"/>
        <v>1000</v>
      </c>
      <c r="M26" s="24">
        <f t="shared" si="6"/>
        <v>1000</v>
      </c>
      <c r="N26" s="24">
        <f t="shared" si="6"/>
        <v>1000</v>
      </c>
      <c r="O26" s="24">
        <f t="shared" si="6"/>
        <v>1000</v>
      </c>
      <c r="P26" s="24">
        <f t="shared" si="6"/>
        <v>1000</v>
      </c>
      <c r="Q26" s="24">
        <f t="shared" si="6"/>
        <v>1000</v>
      </c>
    </row>
    <row r="27" spans="1:19" s="3" customFormat="1" x14ac:dyDescent="0.2">
      <c r="A27" s="68"/>
      <c r="B27" s="69"/>
      <c r="C27" s="70"/>
      <c r="D27" s="14" t="s">
        <v>22</v>
      </c>
      <c r="E27" s="20">
        <f>SUM(F27:Q27)</f>
        <v>0</v>
      </c>
      <c r="F27" s="43">
        <f t="shared" ref="F27:H28" si="7">F9+F15</f>
        <v>0</v>
      </c>
      <c r="G27" s="24">
        <f t="shared" si="7"/>
        <v>0</v>
      </c>
      <c r="H27" s="24">
        <f t="shared" si="7"/>
        <v>0</v>
      </c>
      <c r="I27" s="24"/>
      <c r="J27" s="24"/>
      <c r="K27" s="24"/>
      <c r="L27" s="24"/>
      <c r="M27" s="24"/>
      <c r="N27" s="24"/>
      <c r="O27" s="24"/>
      <c r="P27" s="24"/>
      <c r="Q27" s="24">
        <f>Q9+Q15</f>
        <v>0</v>
      </c>
    </row>
    <row r="28" spans="1:19" s="3" customFormat="1" x14ac:dyDescent="0.2">
      <c r="A28" s="68"/>
      <c r="B28" s="69"/>
      <c r="C28" s="70"/>
      <c r="D28" s="11" t="s">
        <v>11</v>
      </c>
      <c r="E28" s="20">
        <f t="shared" ref="E28:E31" si="8">SUM(F28:Q28)</f>
        <v>0</v>
      </c>
      <c r="F28" s="43">
        <f t="shared" si="7"/>
        <v>0</v>
      </c>
      <c r="G28" s="24">
        <f t="shared" si="7"/>
        <v>0</v>
      </c>
      <c r="H28" s="24">
        <f t="shared" si="7"/>
        <v>0</v>
      </c>
      <c r="I28" s="24">
        <f t="shared" ref="I28:P31" si="9">I10+I16</f>
        <v>0</v>
      </c>
      <c r="J28" s="24">
        <f t="shared" si="9"/>
        <v>0</v>
      </c>
      <c r="K28" s="24">
        <f t="shared" si="9"/>
        <v>0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>Q10+Q16</f>
        <v>0</v>
      </c>
    </row>
    <row r="29" spans="1:19" s="3" customFormat="1" x14ac:dyDescent="0.2">
      <c r="A29" s="68"/>
      <c r="B29" s="69"/>
      <c r="C29" s="70"/>
      <c r="D29" s="11" t="s">
        <v>12</v>
      </c>
      <c r="E29" s="20">
        <f t="shared" si="8"/>
        <v>8585.4032000000007</v>
      </c>
      <c r="F29" s="43">
        <f>F11+F17</f>
        <v>202.33663000000001</v>
      </c>
      <c r="G29" s="24">
        <f>G11+G17+G23</f>
        <v>8383.0665700000009</v>
      </c>
      <c r="H29" s="24">
        <f>H11+H17</f>
        <v>0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si="9"/>
        <v>0</v>
      </c>
      <c r="O29" s="24">
        <f t="shared" si="9"/>
        <v>0</v>
      </c>
      <c r="P29" s="24">
        <f t="shared" si="9"/>
        <v>0</v>
      </c>
      <c r="Q29" s="24">
        <f>Q11+Q17</f>
        <v>0</v>
      </c>
    </row>
    <row r="30" spans="1:19" s="3" customFormat="1" ht="33" x14ac:dyDescent="0.2">
      <c r="A30" s="68"/>
      <c r="B30" s="69"/>
      <c r="C30" s="70"/>
      <c r="D30" s="11" t="s">
        <v>15</v>
      </c>
      <c r="E30" s="20">
        <f t="shared" si="8"/>
        <v>9882.8627099999994</v>
      </c>
      <c r="F30" s="43">
        <f>F12+F18+F24</f>
        <v>971.53907000000004</v>
      </c>
      <c r="G30" s="24">
        <f>G12+G18+G24</f>
        <v>569.93682999999999</v>
      </c>
      <c r="H30" s="24">
        <f>H12+H18</f>
        <v>456.38680999999997</v>
      </c>
      <c r="I30" s="24">
        <f t="shared" si="9"/>
        <v>455</v>
      </c>
      <c r="J30" s="24">
        <f t="shared" si="9"/>
        <v>430</v>
      </c>
      <c r="K30" s="24">
        <f t="shared" si="9"/>
        <v>1000</v>
      </c>
      <c r="L30" s="24">
        <f t="shared" si="9"/>
        <v>1000</v>
      </c>
      <c r="M30" s="24">
        <f t="shared" si="9"/>
        <v>1000</v>
      </c>
      <c r="N30" s="24">
        <f t="shared" si="9"/>
        <v>1000</v>
      </c>
      <c r="O30" s="24">
        <f t="shared" si="9"/>
        <v>1000</v>
      </c>
      <c r="P30" s="24">
        <f t="shared" si="9"/>
        <v>1000</v>
      </c>
      <c r="Q30" s="24">
        <f>Q12+Q18</f>
        <v>1000</v>
      </c>
      <c r="S30" s="18"/>
    </row>
    <row r="31" spans="1:19" s="3" customFormat="1" x14ac:dyDescent="0.2">
      <c r="A31" s="71"/>
      <c r="B31" s="72"/>
      <c r="C31" s="73"/>
      <c r="D31" s="11" t="s">
        <v>13</v>
      </c>
      <c r="E31" s="20">
        <f t="shared" si="8"/>
        <v>2050</v>
      </c>
      <c r="F31" s="43">
        <f>F13+F19</f>
        <v>0</v>
      </c>
      <c r="G31" s="24">
        <f>G13+G19+G25</f>
        <v>0</v>
      </c>
      <c r="H31" s="24">
        <f>H13+H19</f>
        <v>1330</v>
      </c>
      <c r="I31" s="24">
        <f t="shared" si="9"/>
        <v>360</v>
      </c>
      <c r="J31" s="24">
        <f t="shared" si="9"/>
        <v>360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>Q13+Q19</f>
        <v>0</v>
      </c>
    </row>
    <row r="32" spans="1:19" s="12" customFormat="1" x14ac:dyDescent="0.2">
      <c r="A32" s="62" t="s">
        <v>17</v>
      </c>
      <c r="B32" s="63"/>
      <c r="C32" s="64"/>
      <c r="D32" s="11"/>
      <c r="E32" s="21"/>
      <c r="F32" s="4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12" customFormat="1" x14ac:dyDescent="0.2">
      <c r="A33" s="53" t="s">
        <v>18</v>
      </c>
      <c r="B33" s="54"/>
      <c r="C33" s="55"/>
      <c r="D33" s="11" t="s">
        <v>0</v>
      </c>
      <c r="E33" s="20">
        <f>SUM(F33:Q33)</f>
        <v>0</v>
      </c>
      <c r="F33" s="43">
        <f>SUM(F34:F38)</f>
        <v>0</v>
      </c>
      <c r="G33" s="24">
        <f t="shared" ref="G33:Q33" si="10">SUM(G34:G38)</f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5"/>
    </row>
    <row r="34" spans="1:18" s="12" customFormat="1" x14ac:dyDescent="0.2">
      <c r="A34" s="56"/>
      <c r="B34" s="57"/>
      <c r="C34" s="58"/>
      <c r="D34" s="17" t="s">
        <v>22</v>
      </c>
      <c r="E34" s="21">
        <f>SUM(F34:Q34)</f>
        <v>0</v>
      </c>
      <c r="F34" s="4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5"/>
    </row>
    <row r="35" spans="1:18" s="12" customFormat="1" x14ac:dyDescent="0.2">
      <c r="A35" s="56"/>
      <c r="B35" s="57"/>
      <c r="C35" s="58"/>
      <c r="D35" s="6" t="s">
        <v>11</v>
      </c>
      <c r="E35" s="21">
        <f t="shared" ref="E35:E38" si="11">SUM(F35:Q35)</f>
        <v>0</v>
      </c>
      <c r="F35" s="4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5"/>
    </row>
    <row r="36" spans="1:18" s="12" customFormat="1" x14ac:dyDescent="0.2">
      <c r="A36" s="56"/>
      <c r="B36" s="57"/>
      <c r="C36" s="58"/>
      <c r="D36" s="6" t="s">
        <v>12</v>
      </c>
      <c r="E36" s="21">
        <f t="shared" si="11"/>
        <v>0</v>
      </c>
      <c r="F36" s="4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5"/>
    </row>
    <row r="37" spans="1:18" s="12" customFormat="1" x14ac:dyDescent="0.2">
      <c r="A37" s="56"/>
      <c r="B37" s="57"/>
      <c r="C37" s="58"/>
      <c r="D37" s="6" t="s">
        <v>15</v>
      </c>
      <c r="E37" s="21">
        <f t="shared" si="11"/>
        <v>0</v>
      </c>
      <c r="F37" s="4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5"/>
    </row>
    <row r="38" spans="1:18" s="12" customFormat="1" x14ac:dyDescent="0.2">
      <c r="A38" s="59"/>
      <c r="B38" s="60"/>
      <c r="C38" s="61"/>
      <c r="D38" s="6" t="s">
        <v>13</v>
      </c>
      <c r="E38" s="21">
        <f t="shared" si="11"/>
        <v>0</v>
      </c>
      <c r="F38" s="4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5"/>
    </row>
    <row r="39" spans="1:18" s="3" customFormat="1" x14ac:dyDescent="0.2">
      <c r="A39" s="53" t="s">
        <v>19</v>
      </c>
      <c r="B39" s="54"/>
      <c r="C39" s="55"/>
      <c r="D39" s="11" t="s">
        <v>0</v>
      </c>
      <c r="E39" s="20">
        <f>SUM(F39:Q39)</f>
        <v>20518.265910000002</v>
      </c>
      <c r="F39" s="43">
        <f>SUM(F40:F44)</f>
        <v>1173.8757000000001</v>
      </c>
      <c r="G39" s="24">
        <f t="shared" ref="G39:Q39" si="12">SUM(G40:G44)</f>
        <v>8953.0034000000014</v>
      </c>
      <c r="H39" s="24">
        <f t="shared" si="12"/>
        <v>1786.38681</v>
      </c>
      <c r="I39" s="24">
        <f t="shared" si="12"/>
        <v>815</v>
      </c>
      <c r="J39" s="24">
        <f t="shared" si="12"/>
        <v>790</v>
      </c>
      <c r="K39" s="24">
        <f t="shared" si="12"/>
        <v>1000</v>
      </c>
      <c r="L39" s="24">
        <f t="shared" si="12"/>
        <v>1000</v>
      </c>
      <c r="M39" s="24">
        <f t="shared" si="12"/>
        <v>1000</v>
      </c>
      <c r="N39" s="24">
        <f t="shared" si="12"/>
        <v>1000</v>
      </c>
      <c r="O39" s="24">
        <f t="shared" si="12"/>
        <v>1000</v>
      </c>
      <c r="P39" s="24">
        <f t="shared" si="12"/>
        <v>1000</v>
      </c>
      <c r="Q39" s="24">
        <f t="shared" si="12"/>
        <v>1000</v>
      </c>
      <c r="R39" s="26"/>
    </row>
    <row r="40" spans="1:18" s="3" customFormat="1" x14ac:dyDescent="0.2">
      <c r="A40" s="56"/>
      <c r="B40" s="57"/>
      <c r="C40" s="58"/>
      <c r="D40" s="17" t="s">
        <v>22</v>
      </c>
      <c r="E40" s="21">
        <f t="shared" ref="E40:E42" si="13">SUM(F40:Q40)</f>
        <v>0</v>
      </c>
      <c r="F40" s="42">
        <f>F27</f>
        <v>0</v>
      </c>
      <c r="G40" s="22">
        <f t="shared" ref="G40:Q40" si="14">G27</f>
        <v>0</v>
      </c>
      <c r="H40" s="22">
        <f t="shared" si="14"/>
        <v>0</v>
      </c>
      <c r="I40" s="22">
        <f t="shared" si="14"/>
        <v>0</v>
      </c>
      <c r="J40" s="22">
        <f t="shared" si="14"/>
        <v>0</v>
      </c>
      <c r="K40" s="22">
        <f t="shared" si="14"/>
        <v>0</v>
      </c>
      <c r="L40" s="22">
        <f t="shared" si="14"/>
        <v>0</v>
      </c>
      <c r="M40" s="22">
        <f t="shared" si="14"/>
        <v>0</v>
      </c>
      <c r="N40" s="22">
        <f t="shared" si="14"/>
        <v>0</v>
      </c>
      <c r="O40" s="22">
        <f t="shared" si="14"/>
        <v>0</v>
      </c>
      <c r="P40" s="22">
        <f t="shared" si="14"/>
        <v>0</v>
      </c>
      <c r="Q40" s="22">
        <f t="shared" si="14"/>
        <v>0</v>
      </c>
      <c r="R40" s="26"/>
    </row>
    <row r="41" spans="1:18" s="3" customFormat="1" x14ac:dyDescent="0.2">
      <c r="A41" s="56"/>
      <c r="B41" s="57"/>
      <c r="C41" s="58"/>
      <c r="D41" s="6" t="s">
        <v>11</v>
      </c>
      <c r="E41" s="21">
        <f t="shared" si="13"/>
        <v>0</v>
      </c>
      <c r="F41" s="42">
        <f>F28</f>
        <v>0</v>
      </c>
      <c r="G41" s="22">
        <f t="shared" ref="G41:Q41" si="15">G28</f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6"/>
    </row>
    <row r="42" spans="1:18" s="3" customFormat="1" x14ac:dyDescent="0.2">
      <c r="A42" s="56"/>
      <c r="B42" s="57"/>
      <c r="C42" s="58"/>
      <c r="D42" s="6" t="s">
        <v>12</v>
      </c>
      <c r="E42" s="21">
        <f t="shared" si="13"/>
        <v>8585.4032000000007</v>
      </c>
      <c r="F42" s="42">
        <f>F29</f>
        <v>202.33663000000001</v>
      </c>
      <c r="G42" s="22">
        <f>G29</f>
        <v>8383.0665700000009</v>
      </c>
      <c r="H42" s="22">
        <f t="shared" ref="H42:Q42" si="16">H29</f>
        <v>0</v>
      </c>
      <c r="I42" s="22">
        <f t="shared" si="16"/>
        <v>0</v>
      </c>
      <c r="J42" s="22">
        <f t="shared" si="16"/>
        <v>0</v>
      </c>
      <c r="K42" s="22">
        <f t="shared" si="16"/>
        <v>0</v>
      </c>
      <c r="L42" s="22">
        <f t="shared" si="16"/>
        <v>0</v>
      </c>
      <c r="M42" s="22">
        <f t="shared" si="16"/>
        <v>0</v>
      </c>
      <c r="N42" s="22">
        <f t="shared" si="16"/>
        <v>0</v>
      </c>
      <c r="O42" s="22">
        <f t="shared" si="16"/>
        <v>0</v>
      </c>
      <c r="P42" s="22">
        <f t="shared" si="16"/>
        <v>0</v>
      </c>
      <c r="Q42" s="22">
        <f t="shared" si="16"/>
        <v>0</v>
      </c>
      <c r="R42" s="26"/>
    </row>
    <row r="43" spans="1:18" s="3" customFormat="1" x14ac:dyDescent="0.2">
      <c r="A43" s="56"/>
      <c r="B43" s="57"/>
      <c r="C43" s="58"/>
      <c r="D43" s="6" t="s">
        <v>15</v>
      </c>
      <c r="E43" s="21">
        <f>SUM(F43:Q43)</f>
        <v>9882.8627099999994</v>
      </c>
      <c r="F43" s="42">
        <f>F30</f>
        <v>971.53907000000004</v>
      </c>
      <c r="G43" s="22">
        <f t="shared" ref="G43:Q43" si="17">G30</f>
        <v>569.93682999999999</v>
      </c>
      <c r="H43" s="22">
        <f t="shared" si="17"/>
        <v>456.38680999999997</v>
      </c>
      <c r="I43" s="22">
        <f t="shared" si="17"/>
        <v>455</v>
      </c>
      <c r="J43" s="22">
        <f t="shared" si="17"/>
        <v>430</v>
      </c>
      <c r="K43" s="22">
        <f t="shared" si="17"/>
        <v>1000</v>
      </c>
      <c r="L43" s="22">
        <f t="shared" si="17"/>
        <v>1000</v>
      </c>
      <c r="M43" s="22">
        <f t="shared" si="17"/>
        <v>1000</v>
      </c>
      <c r="N43" s="22">
        <f t="shared" si="17"/>
        <v>1000</v>
      </c>
      <c r="O43" s="22">
        <f t="shared" si="17"/>
        <v>1000</v>
      </c>
      <c r="P43" s="22">
        <f t="shared" si="17"/>
        <v>1000</v>
      </c>
      <c r="Q43" s="22">
        <f t="shared" si="17"/>
        <v>1000</v>
      </c>
      <c r="R43" s="26"/>
    </row>
    <row r="44" spans="1:18" s="3" customFormat="1" x14ac:dyDescent="0.2">
      <c r="A44" s="59"/>
      <c r="B44" s="60"/>
      <c r="C44" s="61"/>
      <c r="D44" s="6" t="s">
        <v>13</v>
      </c>
      <c r="E44" s="21">
        <f>SUM(F44:Q44)</f>
        <v>2050</v>
      </c>
      <c r="F44" s="42">
        <f>F31</f>
        <v>0</v>
      </c>
      <c r="G44" s="22">
        <f t="shared" ref="G44:Q44" si="18">G31</f>
        <v>0</v>
      </c>
      <c r="H44" s="22">
        <f t="shared" si="18"/>
        <v>1330</v>
      </c>
      <c r="I44" s="22">
        <f t="shared" si="18"/>
        <v>360</v>
      </c>
      <c r="J44" s="22">
        <f t="shared" si="18"/>
        <v>360</v>
      </c>
      <c r="K44" s="22">
        <f t="shared" si="18"/>
        <v>0</v>
      </c>
      <c r="L44" s="22">
        <f t="shared" si="18"/>
        <v>0</v>
      </c>
      <c r="M44" s="22">
        <f t="shared" si="18"/>
        <v>0</v>
      </c>
      <c r="N44" s="22">
        <f t="shared" si="18"/>
        <v>0</v>
      </c>
      <c r="O44" s="22">
        <f t="shared" si="18"/>
        <v>0</v>
      </c>
      <c r="P44" s="22">
        <f t="shared" si="18"/>
        <v>0</v>
      </c>
      <c r="Q44" s="22">
        <f t="shared" si="18"/>
        <v>0</v>
      </c>
      <c r="R44" s="26"/>
    </row>
    <row r="45" spans="1:18" s="3" customFormat="1" x14ac:dyDescent="0.2">
      <c r="A45" s="62" t="s">
        <v>17</v>
      </c>
      <c r="B45" s="63"/>
      <c r="C45" s="64"/>
      <c r="D45" s="11"/>
      <c r="E45" s="21"/>
      <c r="F45" s="4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53" t="s">
        <v>33</v>
      </c>
      <c r="B46" s="54"/>
      <c r="C46" s="55"/>
      <c r="D46" s="11" t="s">
        <v>0</v>
      </c>
      <c r="E46" s="20">
        <f>SUM(F46:Q46)</f>
        <v>19798.265910000002</v>
      </c>
      <c r="F46" s="43">
        <f>SUM(F47:F51)</f>
        <v>1173.8757000000001</v>
      </c>
      <c r="G46" s="24">
        <f t="shared" ref="G46:Q46" si="19">SUM(G47:G51)</f>
        <v>8953.0034000000014</v>
      </c>
      <c r="H46" s="24">
        <f t="shared" si="19"/>
        <v>1786.38681</v>
      </c>
      <c r="I46" s="24">
        <f t="shared" si="19"/>
        <v>455</v>
      </c>
      <c r="J46" s="24">
        <f t="shared" si="19"/>
        <v>430</v>
      </c>
      <c r="K46" s="24">
        <f t="shared" si="19"/>
        <v>1000</v>
      </c>
      <c r="L46" s="24">
        <f t="shared" si="19"/>
        <v>1000</v>
      </c>
      <c r="M46" s="24">
        <f t="shared" si="19"/>
        <v>1000</v>
      </c>
      <c r="N46" s="24">
        <f t="shared" si="19"/>
        <v>1000</v>
      </c>
      <c r="O46" s="24">
        <f t="shared" si="19"/>
        <v>1000</v>
      </c>
      <c r="P46" s="24">
        <f t="shared" si="19"/>
        <v>1000</v>
      </c>
      <c r="Q46" s="24">
        <f t="shared" si="19"/>
        <v>1000</v>
      </c>
    </row>
    <row r="47" spans="1:18" s="3" customFormat="1" x14ac:dyDescent="0.2">
      <c r="A47" s="56"/>
      <c r="B47" s="57"/>
      <c r="C47" s="58"/>
      <c r="D47" s="17" t="s">
        <v>22</v>
      </c>
      <c r="E47" s="21">
        <f>SUM(F47:Q47)</f>
        <v>0</v>
      </c>
      <c r="F47" s="42">
        <f>F27</f>
        <v>0</v>
      </c>
      <c r="G47" s="22">
        <f t="shared" ref="G47:Q47" si="20">G27</f>
        <v>0</v>
      </c>
      <c r="H47" s="22">
        <f t="shared" si="20"/>
        <v>0</v>
      </c>
      <c r="I47" s="22"/>
      <c r="J47" s="22"/>
      <c r="K47" s="22"/>
      <c r="L47" s="22"/>
      <c r="M47" s="22"/>
      <c r="N47" s="22"/>
      <c r="O47" s="22"/>
      <c r="P47" s="22"/>
      <c r="Q47" s="22">
        <f t="shared" si="20"/>
        <v>0</v>
      </c>
    </row>
    <row r="48" spans="1:18" s="3" customFormat="1" x14ac:dyDescent="0.2">
      <c r="A48" s="56"/>
      <c r="B48" s="57"/>
      <c r="C48" s="58"/>
      <c r="D48" s="6" t="s">
        <v>11</v>
      </c>
      <c r="E48" s="21">
        <f>SUM(F48:Q48)</f>
        <v>0</v>
      </c>
      <c r="F48" s="42">
        <f>F28</f>
        <v>0</v>
      </c>
      <c r="G48" s="22">
        <f t="shared" ref="G48:Q48" si="21">G28</f>
        <v>0</v>
      </c>
      <c r="H48" s="22">
        <f t="shared" si="21"/>
        <v>0</v>
      </c>
      <c r="I48" s="22"/>
      <c r="J48" s="22"/>
      <c r="K48" s="22"/>
      <c r="L48" s="22"/>
      <c r="M48" s="22"/>
      <c r="N48" s="22"/>
      <c r="O48" s="22"/>
      <c r="P48" s="22"/>
      <c r="Q48" s="22">
        <f t="shared" si="21"/>
        <v>0</v>
      </c>
    </row>
    <row r="49" spans="1:18" s="3" customFormat="1" x14ac:dyDescent="0.2">
      <c r="A49" s="56"/>
      <c r="B49" s="57"/>
      <c r="C49" s="58"/>
      <c r="D49" s="6" t="s">
        <v>12</v>
      </c>
      <c r="E49" s="21">
        <f t="shared" ref="E49:E51" si="22">SUM(F49:Q49)</f>
        <v>8585.4032000000007</v>
      </c>
      <c r="F49" s="42">
        <f t="shared" ref="F49:Q49" si="23">F29</f>
        <v>202.33663000000001</v>
      </c>
      <c r="G49" s="22">
        <f t="shared" si="23"/>
        <v>8383.0665700000009</v>
      </c>
      <c r="H49" s="22">
        <f t="shared" si="23"/>
        <v>0</v>
      </c>
      <c r="I49" s="22"/>
      <c r="J49" s="22"/>
      <c r="K49" s="22"/>
      <c r="L49" s="22"/>
      <c r="M49" s="22"/>
      <c r="N49" s="22"/>
      <c r="O49" s="22"/>
      <c r="P49" s="22"/>
      <c r="Q49" s="22">
        <f t="shared" si="23"/>
        <v>0</v>
      </c>
    </row>
    <row r="50" spans="1:18" s="3" customFormat="1" x14ac:dyDescent="0.2">
      <c r="A50" s="56"/>
      <c r="B50" s="57"/>
      <c r="C50" s="58"/>
      <c r="D50" s="6" t="s">
        <v>15</v>
      </c>
      <c r="E50" s="21">
        <f>SUM(F50:Q50)</f>
        <v>9882.8627099999994</v>
      </c>
      <c r="F50" s="42">
        <f t="shared" ref="F50:Q50" si="24">F30</f>
        <v>971.53907000000004</v>
      </c>
      <c r="G50" s="22">
        <f t="shared" si="24"/>
        <v>569.93682999999999</v>
      </c>
      <c r="H50" s="22">
        <f t="shared" si="24"/>
        <v>456.38680999999997</v>
      </c>
      <c r="I50" s="22">
        <f t="shared" si="24"/>
        <v>455</v>
      </c>
      <c r="J50" s="22">
        <f t="shared" si="24"/>
        <v>430</v>
      </c>
      <c r="K50" s="22">
        <f t="shared" si="24"/>
        <v>1000</v>
      </c>
      <c r="L50" s="22">
        <f t="shared" si="24"/>
        <v>1000</v>
      </c>
      <c r="M50" s="22">
        <f t="shared" si="24"/>
        <v>1000</v>
      </c>
      <c r="N50" s="22">
        <f t="shared" si="24"/>
        <v>1000</v>
      </c>
      <c r="O50" s="22">
        <f t="shared" si="24"/>
        <v>1000</v>
      </c>
      <c r="P50" s="22">
        <f t="shared" si="24"/>
        <v>1000</v>
      </c>
      <c r="Q50" s="22">
        <f t="shared" si="24"/>
        <v>1000</v>
      </c>
    </row>
    <row r="51" spans="1:18" s="12" customFormat="1" x14ac:dyDescent="0.2">
      <c r="A51" s="59"/>
      <c r="B51" s="60"/>
      <c r="C51" s="61"/>
      <c r="D51" s="6" t="s">
        <v>13</v>
      </c>
      <c r="E51" s="15">
        <f t="shared" si="22"/>
        <v>1330</v>
      </c>
      <c r="F51" s="45">
        <f>F31</f>
        <v>0</v>
      </c>
      <c r="G51" s="16">
        <f t="shared" ref="G51:Q51" si="25">G31</f>
        <v>0</v>
      </c>
      <c r="H51" s="16">
        <f t="shared" si="25"/>
        <v>1330</v>
      </c>
      <c r="I51" s="16"/>
      <c r="J51" s="16"/>
      <c r="K51" s="16"/>
      <c r="L51" s="16"/>
      <c r="M51" s="16"/>
      <c r="N51" s="16"/>
      <c r="O51" s="16"/>
      <c r="P51" s="16"/>
      <c r="Q51" s="16">
        <f t="shared" si="25"/>
        <v>0</v>
      </c>
    </row>
    <row r="52" spans="1:18" s="3" customFormat="1" x14ac:dyDescent="0.25">
      <c r="A52" s="9"/>
      <c r="B52" s="2"/>
      <c r="C52" s="2"/>
      <c r="D52" s="2"/>
      <c r="E52" s="2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8" s="3" customFormat="1" x14ac:dyDescent="0.25">
      <c r="A53" s="9"/>
      <c r="B53" s="2"/>
      <c r="C53" s="2"/>
      <c r="D53" s="2"/>
      <c r="E53" s="2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8" s="3" customFormat="1" x14ac:dyDescent="0.25">
      <c r="A54" s="9"/>
      <c r="B54" s="2"/>
      <c r="C54" s="2"/>
      <c r="D54" s="2"/>
      <c r="E54" s="2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8" s="3" customFormat="1" x14ac:dyDescent="0.25">
      <c r="A55" s="9"/>
      <c r="B55" s="2"/>
      <c r="C55" s="2"/>
      <c r="D55" s="2"/>
      <c r="E55" s="2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8" s="3" customFormat="1" x14ac:dyDescent="0.25">
      <c r="A56" s="9"/>
      <c r="B56" s="2"/>
      <c r="C56" s="2"/>
      <c r="D56" s="2"/>
      <c r="E56" s="2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8" s="3" customFormat="1" x14ac:dyDescent="0.25">
      <c r="A57" s="9"/>
      <c r="B57" s="2"/>
      <c r="C57" s="2"/>
      <c r="D57" s="2"/>
      <c r="E57" s="2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8" s="3" customFormat="1" x14ac:dyDescent="0.25">
      <c r="A58" s="9"/>
      <c r="B58" s="2"/>
      <c r="C58" s="2"/>
      <c r="D58" s="2"/>
      <c r="E58" s="2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3" customFormat="1" x14ac:dyDescent="0.25">
      <c r="A59" s="9"/>
      <c r="B59" s="2"/>
      <c r="C59" s="2"/>
      <c r="D59" s="2"/>
      <c r="E59" s="2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3" customFormat="1" x14ac:dyDescent="0.25">
      <c r="A60" s="9"/>
      <c r="B60" s="2"/>
      <c r="C60" s="2"/>
      <c r="D60" s="2"/>
      <c r="E60" s="2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3" customFormat="1" x14ac:dyDescent="0.25">
      <c r="A61" s="9"/>
      <c r="B61" s="2"/>
      <c r="C61" s="2"/>
      <c r="D61" s="2"/>
      <c r="E61" s="2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3" customFormat="1" x14ac:dyDescent="0.25">
      <c r="A62" s="9"/>
      <c r="B62" s="2"/>
      <c r="C62" s="2"/>
      <c r="D62" s="2"/>
      <c r="E62" s="2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3" customFormat="1" x14ac:dyDescent="0.25">
      <c r="A63" s="9"/>
      <c r="B63" s="2"/>
      <c r="C63" s="2"/>
      <c r="D63" s="2"/>
      <c r="E63" s="2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3" customFormat="1" x14ac:dyDescent="0.25">
      <c r="A64" s="9"/>
      <c r="B64" s="2"/>
      <c r="C64" s="2"/>
      <c r="D64" s="2"/>
      <c r="E64" s="2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2019-09-05T09:44:42Z</cp:lastPrinted>
  <dcterms:created xsi:type="dcterms:W3CDTF">1996-10-08T23:32:33Z</dcterms:created>
  <dcterms:modified xsi:type="dcterms:W3CDTF">2021-02-09T05:36:36Z</dcterms:modified>
</cp:coreProperties>
</file>