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8835" yWindow="480" windowWidth="19440" windowHeight="15420" activeTab="3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4'!$A$1:$X$39</definedName>
    <definedName name="_xlnm.Print_Area" localSheetId="0">'приложение № 1'!$A$1:$I$18</definedName>
    <definedName name="_xlnm.Print_Area" localSheetId="2">'приложение № 3'!$A$1:$I$20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3" l="1"/>
  <c r="D14" i="3"/>
  <c r="D15" i="3"/>
  <c r="D16" i="3"/>
  <c r="D17" i="3"/>
  <c r="D18" i="3"/>
  <c r="D19" i="3"/>
  <c r="D20" i="3"/>
  <c r="E17" i="3" l="1"/>
  <c r="E18" i="3"/>
  <c r="I17" i="1" l="1"/>
  <c r="I15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H8" i="1"/>
  <c r="G8" i="1"/>
  <c r="F8" i="1"/>
  <c r="E8" i="1"/>
  <c r="I13" i="3"/>
  <c r="F13" i="3"/>
  <c r="G13" i="3"/>
  <c r="H13" i="3"/>
  <c r="G15" i="3" l="1"/>
  <c r="H15" i="3"/>
  <c r="I15" i="3"/>
  <c r="G14" i="3"/>
  <c r="H14" i="3"/>
  <c r="I14" i="3"/>
  <c r="G12" i="3"/>
  <c r="H12" i="3"/>
  <c r="I12" i="3"/>
  <c r="G11" i="3"/>
  <c r="H11" i="3"/>
  <c r="I11" i="3"/>
  <c r="G10" i="3"/>
  <c r="H10" i="3"/>
  <c r="I10" i="3"/>
  <c r="H9" i="3" l="1"/>
  <c r="I9" i="3"/>
  <c r="G9" i="3"/>
  <c r="F12" i="3" l="1"/>
  <c r="E12" i="3" l="1"/>
  <c r="D12" i="3" s="1"/>
  <c r="E13" i="3"/>
  <c r="E15" i="3" l="1"/>
  <c r="F15" i="3"/>
  <c r="D8" i="1" l="1"/>
  <c r="E10" i="3" l="1"/>
  <c r="F10" i="3"/>
  <c r="E11" i="3"/>
  <c r="D11" i="3" s="1"/>
  <c r="F11" i="3"/>
  <c r="D10" i="3" l="1"/>
  <c r="E14" i="3"/>
  <c r="F14" i="3"/>
  <c r="F9" i="3" l="1"/>
  <c r="E9" i="3"/>
  <c r="D9" i="3" l="1"/>
</calcChain>
</file>

<file path=xl/sharedStrings.xml><?xml version="1.0" encoding="utf-8"?>
<sst xmlns="http://schemas.openxmlformats.org/spreadsheetml/2006/main" count="262" uniqueCount="120">
  <si>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</si>
  <si>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</si>
  <si>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</si>
  <si>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</si>
  <si>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</si>
  <si>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</si>
  <si>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</si>
  <si>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</si>
  <si>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</si>
  <si>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</si>
  <si>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</si>
  <si>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</si>
  <si>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</si>
  <si>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</si>
  <si>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</si>
  <si>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</si>
  <si>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</si>
  <si>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Объемы бюджетных ассигнований, (тыс. рублей)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</si>
  <si>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</si>
  <si>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</si>
  <si>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</si>
  <si>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</si>
  <si>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</si>
  <si>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</si>
  <si>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</si>
  <si>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</si>
  <si>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2021 г.</t>
  </si>
  <si>
    <t>2022 г.</t>
  </si>
  <si>
    <t>бюджет района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</si>
  <si>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</si>
  <si>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</si>
  <si>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</si>
  <si>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</si>
  <si>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</si>
  <si>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</si>
  <si>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</si>
  <si>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МУ "Администрация городского поселения Пойковский"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</si>
  <si>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</si>
  <si>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</si>
  <si>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</si>
  <si>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2021г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</si>
  <si>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</si>
  <si>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</si>
  <si>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</si>
  <si>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</si>
  <si>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</si>
  <si>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</si>
  <si>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</si>
  <si>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</si>
  <si>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</si>
  <si>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Всего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</si>
  <si>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</si>
  <si>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</si>
  <si>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</si>
  <si>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</si>
  <si>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</si>
  <si>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</si>
  <si>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</si>
  <si>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</si>
  <si>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</si>
  <si>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</si>
  <si>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</si>
  <si>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</si>
  <si>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</si>
  <si>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</si>
  <si>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</si>
  <si>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</si>
  <si>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t>Проценты,тыс. руб.</t>
  </si>
  <si>
    <t>Контрольные события №3</t>
  </si>
  <si>
    <t>Реализация данного проекта позволит создать максимально благоприятные, комфортные и безопасные условия для граждан.</t>
  </si>
  <si>
    <t>2.    Основное мероприятие: Повышение уровня благоустройства территорий общего пользования.</t>
  </si>
  <si>
    <t>66/253766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</si>
  <si>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</si>
  <si>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</si>
  <si>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</si>
  <si>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</si>
  <si>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</si>
  <si>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</si>
  <si>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</si>
  <si>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</si>
  <si>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2023 г.</t>
  </si>
  <si>
    <t>2024 г.</t>
  </si>
  <si>
    <t>2025 г.</t>
  </si>
  <si>
    <t xml:space="preserve">Благоустройство дворовой территории многоквартирных домов в гп. Пойковский </t>
  </si>
  <si>
    <t>Благоустройство мест общего пользования в гп. Пойковский</t>
  </si>
  <si>
    <t>Благоустройство  в гп. Пойковский</t>
  </si>
  <si>
    <t>2023г</t>
  </si>
  <si>
    <t>2022 г</t>
  </si>
  <si>
    <t>2024г</t>
  </si>
  <si>
    <t>2025г</t>
  </si>
  <si>
    <t>Конечные показатели программы 2025 г.</t>
  </si>
  <si>
    <t>48/195932</t>
  </si>
  <si>
    <t>52/208897</t>
  </si>
  <si>
    <t>56/221480</t>
  </si>
  <si>
    <t>60/233449</t>
  </si>
  <si>
    <t>31/14106</t>
  </si>
  <si>
    <t>80/76420</t>
  </si>
  <si>
    <t>90/80675</t>
  </si>
  <si>
    <t>91/90955</t>
  </si>
  <si>
    <t>100/104515</t>
  </si>
  <si>
    <t>20/17775</t>
  </si>
  <si>
    <t>10/13520</t>
  </si>
  <si>
    <t>9/13520</t>
  </si>
  <si>
    <t>261/522</t>
  </si>
  <si>
    <t>Благоустройство дворовой территории многоквартирных домов микрорайон 1 (№100,101,102, №104), микрорайон 3 (№109,111, №123)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</si>
  <si>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</si>
  <si>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</si>
  <si>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</si>
  <si>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</si>
  <si>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</si>
  <si>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</si>
  <si>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2021-2025 гг.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</si>
  <si>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2021-2025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</si>
  <si>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2021-2025 гг"</t>
  </si>
  <si>
    <t>Ресурсное обеспечение реализации муниципальной программы на 2021-2025 годы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</si>
  <si>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2021-2025 гг"</t>
  </si>
  <si>
    <t>План реализации муниципальной программы на на 2021-2025 годы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</si>
  <si>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Times New Roman"/>
        <family val="1"/>
        <charset val="204"/>
      </rPr>
      <t xml:space="preserve">ВКЛЮЧЕННЫХ В ПРОГРАММУ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</si>
  <si>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Times New Roman"/>
        <family val="1"/>
        <charset val="204"/>
      </rPr>
      <t xml:space="preserve">1% ОТ ОБЪЕМА БЮДЖЕТНЫХ АССИГНОВАНИЙ </t>
    </r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</si>
  <si>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Times New Roman"/>
        <family val="1"/>
        <charset val="204"/>
      </rPr>
      <t xml:space="preserve"> 1% ОТ ОБЩЕЙ ЧИСЛЕННОСТИ НАСЕЛЕНИЯ ПО 2 ЧАСА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</si>
</sst>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00"/>
    <numFmt numFmtId="165" formatCode="0.0"/>
    <numFmt numFmtId="166" formatCode="#,##0.0000_ ;\-#,##0.0000\ "/>
    <numFmt numFmtId="167" formatCode="#,##0.00000_ ;\-#,##0.00000\ 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Protection="1"/>
    <xf numFmtId="0" fontId="3" fillId="2" borderId="0" xfId="0" applyFont="1" applyFill="1"/>
    <xf numFmtId="164" fontId="1" fillId="0" borderId="0" xfId="0" applyNumberFormat="1" applyFont="1" applyFill="1"/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7" fontId="6" fillId="0" borderId="1" xfId="1" applyNumberFormat="1" applyFont="1" applyFill="1" applyBorder="1"/>
    <xf numFmtId="166" fontId="6" fillId="0" borderId="1" xfId="1" applyNumberFormat="1" applyFont="1" applyFill="1" applyBorder="1" applyAlignment="1">
      <alignment horizontal="right" vertical="center"/>
    </xf>
    <xf numFmtId="167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8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zoomScaleNormal="100" zoomScaleSheetLayoutView="100" workbookViewId="0">
      <selection activeCell="B18" sqref="B18"/>
    </sheetView>
  </sheetViews>
  <sheetFormatPr defaultColWidth="9.140625" defaultRowHeight="16.5" x14ac:dyDescent="0.25"/>
  <cols>
    <col min="1" max="1" width="3.85546875" style="3" bestFit="1" customWidth="1"/>
    <col min="2" max="2" width="50.28515625" style="10" customWidth="1"/>
    <col min="3" max="3" width="13" style="3" bestFit="1" customWidth="1"/>
    <col min="4" max="5" width="13.28515625" style="3" bestFit="1" customWidth="1"/>
    <col min="6" max="6" width="14.7109375" style="3" customWidth="1"/>
    <col min="7" max="8" width="13.28515625" style="3" customWidth="1"/>
    <col min="9" max="9" width="19.140625" style="3" customWidth="1"/>
    <col min="10" max="16384" width="9.140625" style="3"/>
  </cols>
  <sheetData>
    <row r="1" spans="1:10" ht="15" customHeight="1" x14ac:dyDescent="0.25">
      <c r="A1" s="39"/>
      <c r="B1" s="39"/>
      <c r="C1" s="39"/>
      <c r="D1" s="39"/>
      <c r="E1" s="39"/>
      <c r="F1" s="39"/>
      <c r="G1" s="39"/>
      <c r="H1" s="39"/>
      <c r="I1" s="39"/>
    </row>
    <row r="2" spans="1:10" ht="18" customHeight="1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10" x14ac:dyDescent="0.25">
      <c r="A3" s="38" t="s">
        <v>1</v>
      </c>
      <c r="B3" s="38"/>
      <c r="C3" s="38"/>
      <c r="D3" s="38"/>
      <c r="E3" s="38"/>
      <c r="F3" s="38"/>
      <c r="G3" s="38"/>
      <c r="H3" s="38"/>
      <c r="I3" s="38"/>
    </row>
    <row r="4" spans="1:10" x14ac:dyDescent="0.25">
      <c r="A4" s="39"/>
      <c r="B4" s="39"/>
      <c r="C4" s="39"/>
      <c r="D4" s="39"/>
      <c r="E4" s="39"/>
      <c r="F4" s="39"/>
      <c r="G4" s="39"/>
      <c r="H4" s="39"/>
      <c r="I4" s="39"/>
    </row>
    <row r="5" spans="1:10" ht="46.5" customHeight="1" x14ac:dyDescent="0.25">
      <c r="A5" s="41" t="s">
        <v>2</v>
      </c>
      <c r="B5" s="41" t="s">
        <v>3</v>
      </c>
      <c r="C5" s="41" t="s">
        <v>4</v>
      </c>
      <c r="D5" s="42"/>
      <c r="E5" s="42"/>
      <c r="F5" s="42"/>
      <c r="G5" s="42"/>
      <c r="H5" s="42"/>
      <c r="I5" s="43"/>
      <c r="J5" s="4"/>
    </row>
    <row r="6" spans="1:10" ht="62.25" customHeight="1" x14ac:dyDescent="0.25">
      <c r="A6" s="41"/>
      <c r="B6" s="41"/>
      <c r="C6" s="41"/>
      <c r="D6" s="44">
        <v>44197</v>
      </c>
      <c r="E6" s="44">
        <v>44562</v>
      </c>
      <c r="F6" s="44">
        <v>44927</v>
      </c>
      <c r="G6" s="44">
        <v>45292</v>
      </c>
      <c r="H6" s="44">
        <v>45658</v>
      </c>
      <c r="I6" s="45" t="s">
        <v>90</v>
      </c>
    </row>
    <row r="7" spans="1:10" s="8" customFormat="1" ht="201.75" customHeight="1" x14ac:dyDescent="0.25">
      <c r="A7" s="46">
        <v>1</v>
      </c>
      <c r="B7" s="47" t="s">
        <v>63</v>
      </c>
      <c r="C7" s="47" t="s">
        <v>30</v>
      </c>
      <c r="D7" s="46" t="s">
        <v>76</v>
      </c>
      <c r="E7" s="46" t="s">
        <v>91</v>
      </c>
      <c r="F7" s="46" t="s">
        <v>92</v>
      </c>
      <c r="G7" s="46" t="s">
        <v>93</v>
      </c>
      <c r="H7" s="46" t="s">
        <v>94</v>
      </c>
      <c r="I7" s="46" t="s">
        <v>71</v>
      </c>
    </row>
    <row r="8" spans="1:10" s="8" customFormat="1" ht="98.1" customHeight="1" x14ac:dyDescent="0.25">
      <c r="A8" s="46">
        <f>A7+1</f>
        <v>2</v>
      </c>
      <c r="B8" s="47" t="s">
        <v>117</v>
      </c>
      <c r="C8" s="47" t="s">
        <v>31</v>
      </c>
      <c r="D8" s="48">
        <f>(178998)/253766*100</f>
        <v>70.536636113584962</v>
      </c>
      <c r="E8" s="48">
        <f>(195932/253766)*100</f>
        <v>77.209712885098867</v>
      </c>
      <c r="F8" s="48">
        <f>(208897/253766)*100</f>
        <v>82.318750344805849</v>
      </c>
      <c r="G8" s="48">
        <f>(221480/253766)*100</f>
        <v>87.277255424288512</v>
      </c>
      <c r="H8" s="48">
        <f>(233449/253766)*100</f>
        <v>91.9938053167091</v>
      </c>
      <c r="I8" s="48">
        <v>100</v>
      </c>
    </row>
    <row r="9" spans="1:10" s="8" customFormat="1" ht="101.25" customHeight="1" x14ac:dyDescent="0.25">
      <c r="A9" s="46">
        <f t="shared" ref="A9:A18" si="0">A8+1</f>
        <v>3</v>
      </c>
      <c r="B9" s="47" t="s">
        <v>32</v>
      </c>
      <c r="C9" s="47" t="s">
        <v>30</v>
      </c>
      <c r="D9" s="46" t="s">
        <v>95</v>
      </c>
      <c r="E9" s="46" t="s">
        <v>95</v>
      </c>
      <c r="F9" s="46" t="s">
        <v>95</v>
      </c>
      <c r="G9" s="46" t="s">
        <v>95</v>
      </c>
      <c r="H9" s="46" t="s">
        <v>95</v>
      </c>
      <c r="I9" s="46" t="s">
        <v>95</v>
      </c>
    </row>
    <row r="10" spans="1:10" ht="117.75" customHeight="1" x14ac:dyDescent="0.25">
      <c r="A10" s="46">
        <f t="shared" si="0"/>
        <v>4</v>
      </c>
      <c r="B10" s="49" t="s">
        <v>56</v>
      </c>
      <c r="C10" s="49" t="s">
        <v>31</v>
      </c>
      <c r="D10" s="46">
        <v>100</v>
      </c>
      <c r="E10" s="46">
        <v>100</v>
      </c>
      <c r="F10" s="46">
        <v>100</v>
      </c>
      <c r="G10" s="46">
        <v>100</v>
      </c>
      <c r="H10" s="46">
        <v>100</v>
      </c>
      <c r="I10" s="46">
        <v>100</v>
      </c>
    </row>
    <row r="11" spans="1:10" s="8" customFormat="1" ht="71.25" customHeight="1" x14ac:dyDescent="0.25">
      <c r="A11" s="46">
        <f t="shared" si="0"/>
        <v>5</v>
      </c>
      <c r="B11" s="47" t="s">
        <v>65</v>
      </c>
      <c r="C11" s="47" t="s">
        <v>33</v>
      </c>
      <c r="D11" s="46">
        <v>10</v>
      </c>
      <c r="E11" s="46">
        <v>10</v>
      </c>
      <c r="F11" s="46">
        <v>11</v>
      </c>
      <c r="G11" s="46">
        <v>11</v>
      </c>
      <c r="H11" s="46">
        <v>11</v>
      </c>
      <c r="I11" s="46">
        <v>15</v>
      </c>
    </row>
    <row r="12" spans="1:10" s="8" customFormat="1" ht="86.25" customHeight="1" x14ac:dyDescent="0.25">
      <c r="A12" s="46">
        <f t="shared" si="0"/>
        <v>6</v>
      </c>
      <c r="B12" s="47" t="s">
        <v>79</v>
      </c>
      <c r="C12" s="47" t="s">
        <v>34</v>
      </c>
      <c r="D12" s="50" t="s">
        <v>96</v>
      </c>
      <c r="E12" s="50" t="s">
        <v>97</v>
      </c>
      <c r="F12" s="50" t="s">
        <v>98</v>
      </c>
      <c r="G12" s="50" t="s">
        <v>99</v>
      </c>
      <c r="H12" s="50" t="s">
        <v>99</v>
      </c>
      <c r="I12" s="50" t="s">
        <v>99</v>
      </c>
    </row>
    <row r="13" spans="1:10" s="8" customFormat="1" ht="100.5" customHeight="1" x14ac:dyDescent="0.25">
      <c r="A13" s="46">
        <f t="shared" si="0"/>
        <v>7</v>
      </c>
      <c r="B13" s="47" t="s">
        <v>66</v>
      </c>
      <c r="C13" s="47" t="s">
        <v>34</v>
      </c>
      <c r="D13" s="46" t="s">
        <v>100</v>
      </c>
      <c r="E13" s="46" t="s">
        <v>101</v>
      </c>
      <c r="F13" s="46" t="s">
        <v>102</v>
      </c>
      <c r="G13" s="46">
        <v>0</v>
      </c>
      <c r="H13" s="46">
        <v>0</v>
      </c>
      <c r="I13" s="46">
        <v>0</v>
      </c>
    </row>
    <row r="14" spans="1:10" ht="68.25" customHeight="1" x14ac:dyDescent="0.25">
      <c r="A14" s="46">
        <f t="shared" si="0"/>
        <v>8</v>
      </c>
      <c r="B14" s="51" t="s">
        <v>64</v>
      </c>
      <c r="C14" s="49" t="s">
        <v>35</v>
      </c>
      <c r="D14" s="55">
        <v>2.9</v>
      </c>
      <c r="E14" s="55">
        <v>3.09</v>
      </c>
      <c r="F14" s="55">
        <v>3.47</v>
      </c>
      <c r="G14" s="55">
        <v>3.99</v>
      </c>
      <c r="H14" s="55">
        <v>3.99</v>
      </c>
      <c r="I14" s="55">
        <v>3.99</v>
      </c>
    </row>
    <row r="15" spans="1:10" s="8" customFormat="1" ht="112.5" customHeight="1" x14ac:dyDescent="0.25">
      <c r="A15" s="46">
        <f t="shared" si="0"/>
        <v>9</v>
      </c>
      <c r="B15" s="52" t="s">
        <v>118</v>
      </c>
      <c r="C15" s="47" t="s">
        <v>67</v>
      </c>
      <c r="D15" s="56">
        <v>371.88</v>
      </c>
      <c r="E15" s="46">
        <v>244.7</v>
      </c>
      <c r="F15" s="46">
        <v>24.13</v>
      </c>
      <c r="G15" s="46">
        <v>24.13</v>
      </c>
      <c r="H15" s="46"/>
      <c r="I15" s="56">
        <f>SUM(D15:H15)</f>
        <v>664.83999999999992</v>
      </c>
    </row>
    <row r="16" spans="1:10" ht="108" customHeight="1" x14ac:dyDescent="0.25">
      <c r="A16" s="46">
        <f t="shared" si="0"/>
        <v>10</v>
      </c>
      <c r="B16" s="51" t="s">
        <v>119</v>
      </c>
      <c r="C16" s="49" t="s">
        <v>5</v>
      </c>
      <c r="D16" s="46" t="s">
        <v>103</v>
      </c>
      <c r="E16" s="46" t="s">
        <v>103</v>
      </c>
      <c r="F16" s="46" t="s">
        <v>103</v>
      </c>
      <c r="G16" s="46" t="s">
        <v>103</v>
      </c>
      <c r="H16" s="46" t="s">
        <v>103</v>
      </c>
      <c r="I16" s="46" t="s">
        <v>103</v>
      </c>
    </row>
    <row r="17" spans="1:9" s="8" customFormat="1" ht="33" x14ac:dyDescent="0.25">
      <c r="A17" s="46">
        <f t="shared" si="0"/>
        <v>11</v>
      </c>
      <c r="B17" s="53" t="s">
        <v>61</v>
      </c>
      <c r="C17" s="57" t="s">
        <v>62</v>
      </c>
      <c r="D17" s="57">
        <v>4</v>
      </c>
      <c r="E17" s="57">
        <v>6</v>
      </c>
      <c r="F17" s="57">
        <v>0</v>
      </c>
      <c r="G17" s="57">
        <v>0</v>
      </c>
      <c r="H17" s="57">
        <v>0</v>
      </c>
      <c r="I17" s="57">
        <f>SUM(D17:H17)</f>
        <v>10</v>
      </c>
    </row>
    <row r="18" spans="1:9" ht="129.75" customHeight="1" x14ac:dyDescent="0.25">
      <c r="A18" s="46">
        <f t="shared" si="0"/>
        <v>12</v>
      </c>
      <c r="B18" s="54" t="s">
        <v>75</v>
      </c>
      <c r="C18" s="45" t="s">
        <v>31</v>
      </c>
      <c r="D18" s="45">
        <v>100</v>
      </c>
      <c r="E18" s="45">
        <v>0</v>
      </c>
      <c r="F18" s="45">
        <v>0</v>
      </c>
      <c r="G18" s="45">
        <v>0</v>
      </c>
      <c r="H18" s="45">
        <v>0</v>
      </c>
      <c r="I18" s="45">
        <v>100</v>
      </c>
    </row>
    <row r="19" spans="1:9" x14ac:dyDescent="0.25">
      <c r="A19" s="39"/>
      <c r="B19" s="40"/>
      <c r="C19" s="39"/>
      <c r="D19" s="39"/>
      <c r="E19" s="39"/>
      <c r="F19" s="39"/>
      <c r="G19" s="39"/>
      <c r="H19" s="39"/>
      <c r="I19" s="39"/>
    </row>
  </sheetData>
  <mergeCells count="6">
    <mergeCell ref="D5:I5"/>
    <mergeCell ref="A5:A6"/>
    <mergeCell ref="B5:B6"/>
    <mergeCell ref="C5:C6"/>
    <mergeCell ref="A2:I2"/>
    <mergeCell ref="A3:I3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1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"/>
  <sheetViews>
    <sheetView view="pageBreakPreview" zoomScale="55" zoomScaleNormal="55" zoomScaleSheetLayoutView="55" workbookViewId="0">
      <selection activeCell="E33" sqref="E33"/>
    </sheetView>
  </sheetViews>
  <sheetFormatPr defaultColWidth="9.140625" defaultRowHeight="16.5" x14ac:dyDescent="0.25"/>
  <cols>
    <col min="1" max="1" width="51.7109375" style="5" customWidth="1"/>
    <col min="2" max="2" width="26.85546875" style="6" customWidth="1"/>
    <col min="3" max="4" width="14.42578125" style="5" customWidth="1"/>
    <col min="5" max="5" width="55.85546875" style="5" customWidth="1"/>
    <col min="6" max="6" width="72.7109375" style="5" customWidth="1"/>
    <col min="7" max="16384" width="9.140625" style="5"/>
  </cols>
  <sheetData>
    <row r="2" spans="1:6" ht="82.5" x14ac:dyDescent="0.25">
      <c r="A2" s="18"/>
      <c r="B2" s="58"/>
      <c r="C2" s="18"/>
      <c r="D2" s="18"/>
      <c r="E2" s="18"/>
      <c r="F2" s="59" t="s">
        <v>111</v>
      </c>
    </row>
    <row r="3" spans="1:6" x14ac:dyDescent="0.25">
      <c r="A3" s="20" t="s">
        <v>14</v>
      </c>
      <c r="B3" s="20"/>
      <c r="C3" s="20"/>
      <c r="D3" s="20"/>
      <c r="E3" s="20"/>
      <c r="F3" s="20"/>
    </row>
    <row r="4" spans="1:6" ht="40.5" customHeight="1" x14ac:dyDescent="0.25">
      <c r="A4" s="60" t="s">
        <v>112</v>
      </c>
      <c r="B4" s="60"/>
      <c r="C4" s="60"/>
      <c r="D4" s="60"/>
      <c r="E4" s="60"/>
      <c r="F4" s="60"/>
    </row>
    <row r="5" spans="1:6" x14ac:dyDescent="0.25">
      <c r="A5" s="18"/>
      <c r="B5" s="58"/>
      <c r="C5" s="18"/>
      <c r="D5" s="18"/>
      <c r="E5" s="18"/>
      <c r="F5" s="18"/>
    </row>
    <row r="6" spans="1:6" x14ac:dyDescent="0.25">
      <c r="A6" s="22" t="s">
        <v>6</v>
      </c>
      <c r="B6" s="22" t="s">
        <v>7</v>
      </c>
      <c r="C6" s="22" t="s">
        <v>8</v>
      </c>
      <c r="D6" s="22"/>
      <c r="E6" s="22" t="s">
        <v>13</v>
      </c>
      <c r="F6" s="22" t="s">
        <v>9</v>
      </c>
    </row>
    <row r="7" spans="1:6" ht="33" x14ac:dyDescent="0.25">
      <c r="A7" s="22"/>
      <c r="B7" s="22"/>
      <c r="C7" s="26" t="s">
        <v>10</v>
      </c>
      <c r="D7" s="26" t="s">
        <v>11</v>
      </c>
      <c r="E7" s="22"/>
      <c r="F7" s="22"/>
    </row>
    <row r="8" spans="1:6" x14ac:dyDescent="0.25">
      <c r="A8" s="22" t="s">
        <v>58</v>
      </c>
      <c r="B8" s="22"/>
      <c r="C8" s="22"/>
      <c r="D8" s="22"/>
      <c r="E8" s="22"/>
      <c r="F8" s="22"/>
    </row>
    <row r="9" spans="1:6" ht="65.25" customHeight="1" x14ac:dyDescent="0.25">
      <c r="A9" s="61" t="s">
        <v>24</v>
      </c>
      <c r="B9" s="62"/>
      <c r="C9" s="26"/>
      <c r="D9" s="26"/>
      <c r="E9" s="63"/>
      <c r="F9" s="63"/>
    </row>
    <row r="10" spans="1:6" ht="121.5" customHeight="1" x14ac:dyDescent="0.25">
      <c r="A10" s="64" t="s">
        <v>104</v>
      </c>
      <c r="B10" s="65" t="s">
        <v>54</v>
      </c>
      <c r="C10" s="66">
        <v>2021</v>
      </c>
      <c r="D10" s="66">
        <v>2021</v>
      </c>
      <c r="E10" s="63" t="s">
        <v>12</v>
      </c>
      <c r="F10" s="63" t="s">
        <v>51</v>
      </c>
    </row>
    <row r="11" spans="1:6" ht="117" customHeight="1" x14ac:dyDescent="0.25">
      <c r="A11" s="64" t="s">
        <v>83</v>
      </c>
      <c r="B11" s="65" t="s">
        <v>54</v>
      </c>
      <c r="C11" s="66">
        <v>2022</v>
      </c>
      <c r="D11" s="66">
        <v>2022</v>
      </c>
      <c r="E11" s="63" t="s">
        <v>12</v>
      </c>
      <c r="F11" s="63" t="s">
        <v>25</v>
      </c>
    </row>
    <row r="12" spans="1:6" ht="117" customHeight="1" x14ac:dyDescent="0.25">
      <c r="A12" s="64" t="s">
        <v>83</v>
      </c>
      <c r="B12" s="65" t="s">
        <v>54</v>
      </c>
      <c r="C12" s="66">
        <v>2023</v>
      </c>
      <c r="D12" s="66">
        <v>2023</v>
      </c>
      <c r="E12" s="63" t="s">
        <v>12</v>
      </c>
      <c r="F12" s="63" t="s">
        <v>25</v>
      </c>
    </row>
    <row r="13" spans="1:6" ht="117" customHeight="1" x14ac:dyDescent="0.25">
      <c r="A13" s="64" t="s">
        <v>83</v>
      </c>
      <c r="B13" s="65" t="s">
        <v>54</v>
      </c>
      <c r="C13" s="66">
        <v>2024</v>
      </c>
      <c r="D13" s="66">
        <v>2024</v>
      </c>
      <c r="E13" s="63" t="s">
        <v>12</v>
      </c>
      <c r="F13" s="63" t="s">
        <v>25</v>
      </c>
    </row>
    <row r="14" spans="1:6" ht="117" customHeight="1" x14ac:dyDescent="0.25">
      <c r="A14" s="64" t="s">
        <v>83</v>
      </c>
      <c r="B14" s="65" t="s">
        <v>54</v>
      </c>
      <c r="C14" s="66">
        <v>2025</v>
      </c>
      <c r="D14" s="66">
        <v>2025</v>
      </c>
      <c r="E14" s="63" t="s">
        <v>12</v>
      </c>
      <c r="F14" s="63" t="s">
        <v>25</v>
      </c>
    </row>
    <row r="15" spans="1:6" ht="32.25" customHeight="1" x14ac:dyDescent="0.25">
      <c r="A15" s="22" t="s">
        <v>57</v>
      </c>
      <c r="B15" s="22"/>
      <c r="C15" s="22"/>
      <c r="D15" s="22"/>
      <c r="E15" s="22"/>
      <c r="F15" s="22"/>
    </row>
    <row r="16" spans="1:6" ht="57.75" customHeight="1" x14ac:dyDescent="0.25">
      <c r="A16" s="61" t="s">
        <v>70</v>
      </c>
      <c r="B16" s="26"/>
      <c r="C16" s="67"/>
      <c r="D16" s="67"/>
      <c r="E16" s="63"/>
      <c r="F16" s="67"/>
    </row>
    <row r="17" spans="1:6" s="7" customFormat="1" ht="82.5" x14ac:dyDescent="0.25">
      <c r="A17" s="63" t="s">
        <v>72</v>
      </c>
      <c r="B17" s="26" t="s">
        <v>54</v>
      </c>
      <c r="C17" s="26">
        <v>2021</v>
      </c>
      <c r="D17" s="26">
        <v>2021</v>
      </c>
      <c r="E17" s="63" t="s">
        <v>52</v>
      </c>
      <c r="F17" s="63" t="s">
        <v>53</v>
      </c>
    </row>
    <row r="18" spans="1:6" s="7" customFormat="1" ht="82.5" x14ac:dyDescent="0.25">
      <c r="A18" s="64" t="s">
        <v>73</v>
      </c>
      <c r="B18" s="66" t="s">
        <v>54</v>
      </c>
      <c r="C18" s="46">
        <v>2022</v>
      </c>
      <c r="D18" s="46">
        <v>2022</v>
      </c>
      <c r="E18" s="63" t="s">
        <v>52</v>
      </c>
      <c r="F18" s="63" t="s">
        <v>29</v>
      </c>
    </row>
    <row r="19" spans="1:6" s="7" customFormat="1" ht="82.5" x14ac:dyDescent="0.25">
      <c r="A19" s="64" t="s">
        <v>74</v>
      </c>
      <c r="B19" s="66" t="s">
        <v>54</v>
      </c>
      <c r="C19" s="46">
        <v>2023</v>
      </c>
      <c r="D19" s="46">
        <v>2023</v>
      </c>
      <c r="E19" s="63" t="s">
        <v>52</v>
      </c>
      <c r="F19" s="63" t="s">
        <v>29</v>
      </c>
    </row>
    <row r="20" spans="1:6" s="7" customFormat="1" ht="82.5" x14ac:dyDescent="0.25">
      <c r="A20" s="61" t="s">
        <v>84</v>
      </c>
      <c r="B20" s="66" t="s">
        <v>54</v>
      </c>
      <c r="C20" s="66">
        <v>2024</v>
      </c>
      <c r="D20" s="66">
        <v>2024</v>
      </c>
      <c r="E20" s="63" t="s">
        <v>52</v>
      </c>
      <c r="F20" s="63" t="s">
        <v>29</v>
      </c>
    </row>
    <row r="21" spans="1:6" s="7" customFormat="1" ht="82.5" x14ac:dyDescent="0.25">
      <c r="A21" s="61" t="s">
        <v>84</v>
      </c>
      <c r="B21" s="66" t="s">
        <v>54</v>
      </c>
      <c r="C21" s="66">
        <v>2025</v>
      </c>
      <c r="D21" s="66">
        <v>2025</v>
      </c>
      <c r="E21" s="63" t="s">
        <v>52</v>
      </c>
      <c r="F21" s="63" t="s">
        <v>29</v>
      </c>
    </row>
    <row r="22" spans="1:6" ht="89.25" customHeight="1" x14ac:dyDescent="0.25">
      <c r="A22" s="68" t="s">
        <v>59</v>
      </c>
      <c r="B22" s="68"/>
      <c r="C22" s="68"/>
      <c r="D22" s="68"/>
      <c r="E22" s="68"/>
      <c r="F22" s="68"/>
    </row>
    <row r="23" spans="1:6" ht="89.25" customHeight="1" x14ac:dyDescent="0.25">
      <c r="A23" s="69" t="s">
        <v>60</v>
      </c>
      <c r="B23" s="70"/>
      <c r="C23" s="70"/>
      <c r="D23" s="70"/>
      <c r="E23" s="70"/>
      <c r="F23" s="70"/>
    </row>
    <row r="24" spans="1:6" ht="67.5" customHeight="1" x14ac:dyDescent="0.25">
      <c r="A24" s="71" t="s">
        <v>105</v>
      </c>
      <c r="B24" s="66" t="s">
        <v>54</v>
      </c>
      <c r="C24" s="66">
        <v>2021</v>
      </c>
      <c r="D24" s="66">
        <v>2021</v>
      </c>
      <c r="E24" s="63" t="s">
        <v>12</v>
      </c>
      <c r="F24" s="63" t="s">
        <v>69</v>
      </c>
    </row>
    <row r="25" spans="1:6" ht="67.5" customHeight="1" x14ac:dyDescent="0.25">
      <c r="A25" s="71" t="s">
        <v>106</v>
      </c>
      <c r="B25" s="66" t="s">
        <v>54</v>
      </c>
      <c r="C25" s="66">
        <v>2021</v>
      </c>
      <c r="D25" s="66">
        <v>2021</v>
      </c>
      <c r="E25" s="63" t="s">
        <v>12</v>
      </c>
      <c r="F25" s="63" t="s">
        <v>69</v>
      </c>
    </row>
    <row r="26" spans="1:6" ht="67.5" customHeight="1" x14ac:dyDescent="0.25">
      <c r="A26" s="71" t="s">
        <v>107</v>
      </c>
      <c r="B26" s="66" t="s">
        <v>54</v>
      </c>
      <c r="C26" s="66">
        <v>2021</v>
      </c>
      <c r="D26" s="66">
        <v>2021</v>
      </c>
      <c r="E26" s="63" t="s">
        <v>12</v>
      </c>
      <c r="F26" s="63" t="s">
        <v>69</v>
      </c>
    </row>
    <row r="27" spans="1:6" ht="67.5" customHeight="1" x14ac:dyDescent="0.25">
      <c r="A27" s="71" t="s">
        <v>108</v>
      </c>
      <c r="B27" s="66" t="s">
        <v>54</v>
      </c>
      <c r="C27" s="66">
        <v>2021</v>
      </c>
      <c r="D27" s="66">
        <v>2021</v>
      </c>
      <c r="E27" s="63" t="s">
        <v>12</v>
      </c>
      <c r="F27" s="63" t="s">
        <v>69</v>
      </c>
    </row>
    <row r="28" spans="1:6" ht="67.5" customHeight="1" x14ac:dyDescent="0.25">
      <c r="A28" s="71" t="s">
        <v>109</v>
      </c>
      <c r="B28" s="66" t="s">
        <v>54</v>
      </c>
      <c r="C28" s="66">
        <v>2021</v>
      </c>
      <c r="D28" s="66">
        <v>2021</v>
      </c>
      <c r="E28" s="63" t="s">
        <v>12</v>
      </c>
      <c r="F28" s="63" t="s">
        <v>69</v>
      </c>
    </row>
    <row r="29" spans="1:6" ht="67.5" customHeight="1" x14ac:dyDescent="0.25">
      <c r="A29" s="71" t="s">
        <v>110</v>
      </c>
      <c r="B29" s="66" t="s">
        <v>54</v>
      </c>
      <c r="C29" s="66">
        <v>2021</v>
      </c>
      <c r="D29" s="66">
        <v>2021</v>
      </c>
      <c r="E29" s="63" t="s">
        <v>12</v>
      </c>
      <c r="F29" s="63" t="s">
        <v>69</v>
      </c>
    </row>
    <row r="30" spans="1:6" ht="84" customHeight="1" x14ac:dyDescent="0.25">
      <c r="A30" s="71" t="s">
        <v>85</v>
      </c>
      <c r="B30" s="66" t="s">
        <v>54</v>
      </c>
      <c r="C30" s="46">
        <v>2022</v>
      </c>
      <c r="D30" s="46">
        <v>2022</v>
      </c>
      <c r="E30" s="63" t="s">
        <v>12</v>
      </c>
      <c r="F30" s="63" t="s">
        <v>69</v>
      </c>
    </row>
    <row r="31" spans="1:6" ht="66" x14ac:dyDescent="0.25">
      <c r="A31" s="71" t="s">
        <v>85</v>
      </c>
      <c r="B31" s="66" t="s">
        <v>54</v>
      </c>
      <c r="C31" s="66">
        <v>2023</v>
      </c>
      <c r="D31" s="66">
        <v>2023</v>
      </c>
      <c r="E31" s="63" t="s">
        <v>12</v>
      </c>
      <c r="F31" s="63" t="s">
        <v>69</v>
      </c>
    </row>
    <row r="32" spans="1:6" ht="66" x14ac:dyDescent="0.25">
      <c r="A32" s="71" t="s">
        <v>85</v>
      </c>
      <c r="B32" s="66" t="s">
        <v>54</v>
      </c>
      <c r="C32" s="66">
        <v>2024</v>
      </c>
      <c r="D32" s="66">
        <v>2024</v>
      </c>
      <c r="E32" s="63" t="s">
        <v>12</v>
      </c>
      <c r="F32" s="63" t="s">
        <v>69</v>
      </c>
    </row>
    <row r="33" spans="1:6" ht="66" x14ac:dyDescent="0.25">
      <c r="A33" s="71" t="s">
        <v>85</v>
      </c>
      <c r="B33" s="66" t="s">
        <v>54</v>
      </c>
      <c r="C33" s="66">
        <v>2025</v>
      </c>
      <c r="D33" s="66">
        <v>2025</v>
      </c>
      <c r="E33" s="63" t="s">
        <v>12</v>
      </c>
      <c r="F33" s="63" t="s">
        <v>69</v>
      </c>
    </row>
    <row r="34" spans="1:6" x14ac:dyDescent="0.25">
      <c r="B34" s="5"/>
    </row>
    <row r="35" spans="1:6" x14ac:dyDescent="0.25">
      <c r="B35" s="5"/>
    </row>
    <row r="36" spans="1:6" x14ac:dyDescent="0.25">
      <c r="B36" s="5"/>
    </row>
    <row r="37" spans="1:6" x14ac:dyDescent="0.25">
      <c r="B37" s="5"/>
    </row>
  </sheetData>
  <mergeCells count="10">
    <mergeCell ref="A22:F22"/>
    <mergeCell ref="A15:F15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B1" zoomScaleNormal="100" zoomScaleSheetLayoutView="100" workbookViewId="0">
      <selection activeCell="D11" sqref="D11"/>
    </sheetView>
  </sheetViews>
  <sheetFormatPr defaultColWidth="9.140625" defaultRowHeight="16.5" x14ac:dyDescent="0.25"/>
  <cols>
    <col min="1" max="1" width="39.85546875" style="5" customWidth="1"/>
    <col min="2" max="2" width="38.28515625" style="5" customWidth="1"/>
    <col min="3" max="3" width="28.7109375" style="5" customWidth="1"/>
    <col min="4" max="4" width="20.28515625" style="5" customWidth="1"/>
    <col min="5" max="5" width="18.85546875" style="5" customWidth="1"/>
    <col min="6" max="6" width="21.7109375" style="5" customWidth="1"/>
    <col min="7" max="7" width="18.7109375" style="5" customWidth="1"/>
    <col min="8" max="8" width="20.85546875" style="5" customWidth="1"/>
    <col min="9" max="9" width="21.28515625" style="5" customWidth="1"/>
    <col min="10" max="16384" width="9.140625" style="5"/>
  </cols>
  <sheetData>
    <row r="1" spans="1:9" ht="15" customHeight="1" x14ac:dyDescent="0.25">
      <c r="A1" s="18"/>
      <c r="B1" s="18"/>
      <c r="C1" s="18"/>
      <c r="D1" s="19"/>
      <c r="E1" s="19" t="s">
        <v>113</v>
      </c>
      <c r="F1" s="19"/>
      <c r="G1" s="19"/>
      <c r="H1" s="19"/>
      <c r="I1" s="19"/>
    </row>
    <row r="2" spans="1:9" x14ac:dyDescent="0.25">
      <c r="A2" s="18"/>
      <c r="B2" s="18"/>
      <c r="C2" s="18"/>
      <c r="D2" s="19"/>
      <c r="E2" s="19"/>
      <c r="F2" s="19"/>
      <c r="G2" s="19"/>
      <c r="H2" s="19"/>
      <c r="I2" s="19"/>
    </row>
    <row r="3" spans="1:9" x14ac:dyDescent="0.25">
      <c r="A3" s="18"/>
      <c r="B3" s="18"/>
      <c r="C3" s="18"/>
      <c r="D3" s="19"/>
      <c r="E3" s="19"/>
      <c r="F3" s="19"/>
      <c r="G3" s="19"/>
      <c r="H3" s="19"/>
      <c r="I3" s="19"/>
    </row>
    <row r="4" spans="1:9" ht="33.75" customHeight="1" x14ac:dyDescent="0.25">
      <c r="A4" s="18"/>
      <c r="B4" s="18"/>
      <c r="C4" s="18"/>
      <c r="D4" s="19"/>
      <c r="E4" s="19"/>
      <c r="F4" s="19"/>
      <c r="G4" s="19"/>
      <c r="H4" s="19"/>
      <c r="I4" s="19"/>
    </row>
    <row r="5" spans="1:9" x14ac:dyDescent="0.25">
      <c r="A5" s="20" t="s">
        <v>114</v>
      </c>
      <c r="B5" s="20"/>
      <c r="C5" s="20"/>
      <c r="D5" s="20"/>
      <c r="E5" s="18"/>
      <c r="F5" s="18"/>
      <c r="G5" s="21"/>
      <c r="H5" s="18"/>
      <c r="I5" s="18"/>
    </row>
    <row r="6" spans="1:9" x14ac:dyDescent="0.25">
      <c r="A6" s="18"/>
      <c r="B6" s="18"/>
      <c r="C6" s="18"/>
      <c r="D6" s="18"/>
      <c r="E6" s="18"/>
      <c r="F6" s="18"/>
      <c r="G6" s="18"/>
      <c r="H6" s="18"/>
      <c r="I6" s="18"/>
    </row>
    <row r="7" spans="1:9" ht="33.75" customHeight="1" x14ac:dyDescent="0.25">
      <c r="A7" s="22" t="s">
        <v>15</v>
      </c>
      <c r="B7" s="22" t="s">
        <v>19</v>
      </c>
      <c r="C7" s="22" t="s">
        <v>16</v>
      </c>
      <c r="D7" s="23" t="s">
        <v>17</v>
      </c>
      <c r="E7" s="24"/>
      <c r="F7" s="24"/>
      <c r="G7" s="24"/>
      <c r="H7" s="24"/>
      <c r="I7" s="25"/>
    </row>
    <row r="8" spans="1:9" ht="48" customHeight="1" x14ac:dyDescent="0.25">
      <c r="A8" s="22"/>
      <c r="B8" s="22"/>
      <c r="C8" s="22"/>
      <c r="D8" s="26" t="s">
        <v>50</v>
      </c>
      <c r="E8" s="26" t="s">
        <v>26</v>
      </c>
      <c r="F8" s="26" t="s">
        <v>27</v>
      </c>
      <c r="G8" s="26" t="s">
        <v>80</v>
      </c>
      <c r="H8" s="26" t="s">
        <v>81</v>
      </c>
      <c r="I8" s="26" t="s">
        <v>82</v>
      </c>
    </row>
    <row r="9" spans="1:9" ht="15.75" customHeight="1" x14ac:dyDescent="0.25">
      <c r="A9" s="27" t="s">
        <v>77</v>
      </c>
      <c r="B9" s="27" t="s">
        <v>18</v>
      </c>
      <c r="C9" s="28" t="s">
        <v>20</v>
      </c>
      <c r="D9" s="29">
        <f t="shared" ref="D9:D12" si="0">+E9+F9+G9+H9+I9</f>
        <v>104507.27851</v>
      </c>
      <c r="E9" s="29">
        <f>SUM(E10:E14)</f>
        <v>59680.56151</v>
      </c>
      <c r="F9" s="29">
        <f>SUM(F10:F14)</f>
        <v>17413.358500000002</v>
      </c>
      <c r="G9" s="29">
        <f t="shared" ref="G9:I9" si="1">SUM(G10:G14)</f>
        <v>17413.358500000002</v>
      </c>
      <c r="H9" s="29">
        <f t="shared" si="1"/>
        <v>5000</v>
      </c>
      <c r="I9" s="29">
        <f t="shared" si="1"/>
        <v>5000</v>
      </c>
    </row>
    <row r="10" spans="1:9" x14ac:dyDescent="0.25">
      <c r="A10" s="27"/>
      <c r="B10" s="27"/>
      <c r="C10" s="28" t="s">
        <v>21</v>
      </c>
      <c r="D10" s="29">
        <f t="shared" si="0"/>
        <v>1505.9581000000001</v>
      </c>
      <c r="E10" s="29">
        <f t="shared" ref="E10:F12" si="2">E16</f>
        <v>0</v>
      </c>
      <c r="F10" s="29">
        <f t="shared" si="2"/>
        <v>752.97905000000003</v>
      </c>
      <c r="G10" s="29">
        <f t="shared" ref="G10:I10" si="3">G16</f>
        <v>752.97905000000003</v>
      </c>
      <c r="H10" s="29">
        <f t="shared" si="3"/>
        <v>0</v>
      </c>
      <c r="I10" s="29">
        <f t="shared" si="3"/>
        <v>0</v>
      </c>
    </row>
    <row r="11" spans="1:9" ht="45" customHeight="1" x14ac:dyDescent="0.25">
      <c r="A11" s="27"/>
      <c r="B11" s="27"/>
      <c r="C11" s="30" t="s">
        <v>22</v>
      </c>
      <c r="D11" s="29">
        <f t="shared" si="0"/>
        <v>12920.715499999998</v>
      </c>
      <c r="E11" s="29">
        <f t="shared" si="2"/>
        <v>10565.3</v>
      </c>
      <c r="F11" s="29">
        <f t="shared" si="2"/>
        <v>1177.70775</v>
      </c>
      <c r="G11" s="29">
        <f t="shared" ref="G11:I11" si="4">G17</f>
        <v>1177.70775</v>
      </c>
      <c r="H11" s="29">
        <f t="shared" si="4"/>
        <v>0</v>
      </c>
      <c r="I11" s="29">
        <f t="shared" si="4"/>
        <v>0</v>
      </c>
    </row>
    <row r="12" spans="1:9" ht="20.25" customHeight="1" x14ac:dyDescent="0.25">
      <c r="A12" s="27"/>
      <c r="B12" s="27"/>
      <c r="C12" s="30" t="s">
        <v>28</v>
      </c>
      <c r="D12" s="29">
        <f t="shared" si="0"/>
        <v>10244.228000000001</v>
      </c>
      <c r="E12" s="29">
        <f t="shared" si="2"/>
        <v>9278.8845999999994</v>
      </c>
      <c r="F12" s="29">
        <f t="shared" si="2"/>
        <v>482.67169999999999</v>
      </c>
      <c r="G12" s="29">
        <f t="shared" ref="G12:I12" si="5">G18</f>
        <v>482.67169999999999</v>
      </c>
      <c r="H12" s="29">
        <f t="shared" si="5"/>
        <v>0</v>
      </c>
      <c r="I12" s="29">
        <f t="shared" si="5"/>
        <v>0</v>
      </c>
    </row>
    <row r="13" spans="1:9" ht="33" x14ac:dyDescent="0.25">
      <c r="A13" s="27"/>
      <c r="B13" s="27"/>
      <c r="C13" s="30" t="s">
        <v>78</v>
      </c>
      <c r="D13" s="29">
        <f>+E13+F13+G13+H13+I13</f>
        <v>36836.376909999999</v>
      </c>
      <c r="E13" s="31">
        <f>E19</f>
        <v>16836.376909999999</v>
      </c>
      <c r="F13" s="31">
        <f t="shared" ref="F13:I13" si="6">F19</f>
        <v>10000</v>
      </c>
      <c r="G13" s="31">
        <f t="shared" si="6"/>
        <v>10000</v>
      </c>
      <c r="H13" s="31">
        <f t="shared" si="6"/>
        <v>0</v>
      </c>
      <c r="I13" s="31">
        <f t="shared" si="6"/>
        <v>0</v>
      </c>
    </row>
    <row r="14" spans="1:9" ht="18" customHeight="1" x14ac:dyDescent="0.25">
      <c r="A14" s="27"/>
      <c r="B14" s="27"/>
      <c r="C14" s="30" t="s">
        <v>23</v>
      </c>
      <c r="D14" s="29">
        <f>+E14+F14+G14+H14+I14</f>
        <v>43000</v>
      </c>
      <c r="E14" s="29">
        <f>E20</f>
        <v>23000</v>
      </c>
      <c r="F14" s="29">
        <f>F20</f>
        <v>5000</v>
      </c>
      <c r="G14" s="29">
        <f t="shared" ref="G14:I14" si="7">G20</f>
        <v>5000</v>
      </c>
      <c r="H14" s="29">
        <f t="shared" si="7"/>
        <v>5000</v>
      </c>
      <c r="I14" s="29">
        <f t="shared" si="7"/>
        <v>5000</v>
      </c>
    </row>
    <row r="15" spans="1:9" ht="19.5" customHeight="1" x14ac:dyDescent="0.25">
      <c r="A15" s="27"/>
      <c r="B15" s="27" t="s">
        <v>55</v>
      </c>
      <c r="C15" s="32" t="s">
        <v>20</v>
      </c>
      <c r="D15" s="33">
        <f>+E15+F15+G15+H15+I15</f>
        <v>104507.27851</v>
      </c>
      <c r="E15" s="33">
        <f>SUM(E16:E20)</f>
        <v>59680.56151</v>
      </c>
      <c r="F15" s="33">
        <f>SUM(F16:F20)</f>
        <v>17413.358500000002</v>
      </c>
      <c r="G15" s="33">
        <f t="shared" ref="G15:I15" si="8">SUM(G16:G20)</f>
        <v>17413.358500000002</v>
      </c>
      <c r="H15" s="33">
        <f t="shared" si="8"/>
        <v>5000</v>
      </c>
      <c r="I15" s="33">
        <f t="shared" si="8"/>
        <v>5000</v>
      </c>
    </row>
    <row r="16" spans="1:9" x14ac:dyDescent="0.25">
      <c r="A16" s="27"/>
      <c r="B16" s="27"/>
      <c r="C16" s="30" t="s">
        <v>21</v>
      </c>
      <c r="D16" s="29">
        <f>SUM(E16:I16)</f>
        <v>1505.9581000000001</v>
      </c>
      <c r="E16" s="31">
        <v>0</v>
      </c>
      <c r="F16" s="29">
        <v>752.97905000000003</v>
      </c>
      <c r="G16" s="34">
        <v>752.97905000000003</v>
      </c>
      <c r="H16" s="35">
        <v>0</v>
      </c>
      <c r="I16" s="35">
        <v>0</v>
      </c>
    </row>
    <row r="17" spans="1:9" ht="30" customHeight="1" x14ac:dyDescent="0.25">
      <c r="A17" s="27"/>
      <c r="B17" s="27"/>
      <c r="C17" s="30" t="s">
        <v>22</v>
      </c>
      <c r="D17" s="29">
        <f>SUM(E17:I17)</f>
        <v>12920.715499999998</v>
      </c>
      <c r="E17" s="31">
        <f>6565.3+4000</f>
        <v>10565.3</v>
      </c>
      <c r="F17" s="29">
        <v>1177.70775</v>
      </c>
      <c r="G17" s="36">
        <v>1177.70775</v>
      </c>
      <c r="H17" s="35">
        <v>0</v>
      </c>
      <c r="I17" s="35">
        <v>0</v>
      </c>
    </row>
    <row r="18" spans="1:9" x14ac:dyDescent="0.25">
      <c r="A18" s="27"/>
      <c r="B18" s="27"/>
      <c r="C18" s="30" t="s">
        <v>28</v>
      </c>
      <c r="D18" s="29">
        <f>SUM(E18:I18)</f>
        <v>10244.228000000001</v>
      </c>
      <c r="E18" s="31">
        <f>7637.5596+1641.325</f>
        <v>9278.8845999999994</v>
      </c>
      <c r="F18" s="29">
        <v>482.67169999999999</v>
      </c>
      <c r="G18" s="34">
        <v>482.67169999999999</v>
      </c>
      <c r="H18" s="35">
        <v>0</v>
      </c>
      <c r="I18" s="35">
        <v>0</v>
      </c>
    </row>
    <row r="19" spans="1:9" ht="33" x14ac:dyDescent="0.25">
      <c r="A19" s="27"/>
      <c r="B19" s="27"/>
      <c r="C19" s="30" t="s">
        <v>78</v>
      </c>
      <c r="D19" s="29">
        <f>SUM(E19:I19)</f>
        <v>36836.376909999999</v>
      </c>
      <c r="E19" s="31">
        <v>16836.376909999999</v>
      </c>
      <c r="F19" s="31">
        <v>10000</v>
      </c>
      <c r="G19" s="37">
        <v>10000</v>
      </c>
      <c r="H19" s="35">
        <v>0</v>
      </c>
      <c r="I19" s="35">
        <v>0</v>
      </c>
    </row>
    <row r="20" spans="1:9" ht="41.25" customHeight="1" x14ac:dyDescent="0.25">
      <c r="A20" s="27"/>
      <c r="B20" s="27"/>
      <c r="C20" s="28" t="s">
        <v>23</v>
      </c>
      <c r="D20" s="29">
        <f>SUM(E20:I20)</f>
        <v>43000</v>
      </c>
      <c r="E20" s="29">
        <v>23000</v>
      </c>
      <c r="F20" s="29">
        <v>5000</v>
      </c>
      <c r="G20" s="37">
        <v>5000</v>
      </c>
      <c r="H20" s="35">
        <v>5000</v>
      </c>
      <c r="I20" s="35">
        <v>5000</v>
      </c>
    </row>
    <row r="21" spans="1:9" x14ac:dyDescent="0.25">
      <c r="D21" s="9"/>
      <c r="E21" s="9"/>
      <c r="F21" s="9"/>
      <c r="G21" s="9"/>
      <c r="H21" s="9"/>
    </row>
    <row r="24" spans="1:9" x14ac:dyDescent="0.25">
      <c r="E24" s="9"/>
    </row>
  </sheetData>
  <mergeCells count="10">
    <mergeCell ref="E1:I4"/>
    <mergeCell ref="D7:I7"/>
    <mergeCell ref="A9:A20"/>
    <mergeCell ref="B15:B20"/>
    <mergeCell ref="B9:B14"/>
    <mergeCell ref="D1:D4"/>
    <mergeCell ref="A7:A8"/>
    <mergeCell ref="B7:B8"/>
    <mergeCell ref="C7:C8"/>
    <mergeCell ref="A5:D5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view="pageBreakPreview" topLeftCell="A19" zoomScale="60" zoomScaleNormal="67" workbookViewId="0">
      <selection activeCell="M35" sqref="M35:P35"/>
    </sheetView>
  </sheetViews>
  <sheetFormatPr defaultColWidth="9.140625" defaultRowHeight="16.5" x14ac:dyDescent="0.25"/>
  <cols>
    <col min="1" max="1" width="5" style="1" customWidth="1"/>
    <col min="2" max="2" width="66" style="2" customWidth="1"/>
    <col min="3" max="3" width="21.140625" style="1" customWidth="1"/>
    <col min="4" max="4" width="24.28515625" style="1" customWidth="1"/>
    <col min="5" max="5" width="7.28515625" style="1" customWidth="1"/>
    <col min="6" max="6" width="11.85546875" style="1" customWidth="1"/>
    <col min="7" max="7" width="20.140625" style="1" customWidth="1"/>
    <col min="8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B1" s="72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4" t="s">
        <v>115</v>
      </c>
      <c r="P1" s="74"/>
      <c r="Q1" s="74"/>
      <c r="R1" s="74"/>
      <c r="S1" s="74"/>
      <c r="T1" s="74"/>
      <c r="U1" s="74"/>
      <c r="V1" s="74"/>
      <c r="W1" s="74"/>
      <c r="X1" s="74"/>
    </row>
    <row r="2" spans="1:24" x14ac:dyDescent="0.25">
      <c r="B2" s="72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4"/>
      <c r="P2" s="74"/>
      <c r="Q2" s="74"/>
      <c r="R2" s="74"/>
      <c r="S2" s="74"/>
      <c r="T2" s="74"/>
      <c r="U2" s="74"/>
      <c r="V2" s="74"/>
      <c r="W2" s="74"/>
      <c r="X2" s="74"/>
    </row>
    <row r="3" spans="1:24" x14ac:dyDescent="0.25">
      <c r="B3" s="72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4"/>
      <c r="P3" s="74"/>
      <c r="Q3" s="74"/>
      <c r="R3" s="74"/>
      <c r="S3" s="74"/>
      <c r="T3" s="74"/>
      <c r="U3" s="74"/>
      <c r="V3" s="74"/>
      <c r="W3" s="74"/>
      <c r="X3" s="74"/>
    </row>
    <row r="4" spans="1:24" x14ac:dyDescent="0.25">
      <c r="B4" s="72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4"/>
      <c r="P4" s="74"/>
      <c r="Q4" s="74"/>
      <c r="R4" s="74"/>
      <c r="S4" s="74"/>
      <c r="T4" s="74"/>
      <c r="U4" s="74"/>
      <c r="V4" s="74"/>
      <c r="W4" s="74"/>
      <c r="X4" s="74"/>
    </row>
    <row r="5" spans="1:24" x14ac:dyDescent="0.25">
      <c r="B5" s="72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4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4"/>
      <c r="P6" s="74"/>
      <c r="Q6" s="74"/>
      <c r="R6" s="74"/>
      <c r="S6" s="74"/>
      <c r="T6" s="74"/>
      <c r="U6" s="74"/>
      <c r="V6" s="74"/>
      <c r="W6" s="74"/>
      <c r="X6" s="74"/>
    </row>
    <row r="7" spans="1:24" x14ac:dyDescent="0.25"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4"/>
      <c r="P7" s="74"/>
      <c r="Q7" s="74"/>
      <c r="R7" s="74"/>
      <c r="S7" s="74"/>
      <c r="T7" s="74"/>
      <c r="U7" s="74"/>
      <c r="V7" s="74"/>
      <c r="W7" s="74"/>
      <c r="X7" s="74"/>
    </row>
    <row r="8" spans="1:24" x14ac:dyDescent="0.25"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4"/>
      <c r="P8" s="74"/>
      <c r="Q8" s="74"/>
      <c r="R8" s="74"/>
      <c r="S8" s="74"/>
      <c r="T8" s="74"/>
      <c r="U8" s="74"/>
      <c r="V8" s="74"/>
      <c r="W8" s="74"/>
      <c r="X8" s="74"/>
    </row>
    <row r="9" spans="1:24" x14ac:dyDescent="0.25">
      <c r="B9" s="72"/>
      <c r="C9" s="75" t="s">
        <v>116</v>
      </c>
      <c r="D9" s="75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</row>
    <row r="10" spans="1:24" x14ac:dyDescent="0.25"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</row>
    <row r="11" spans="1:24" x14ac:dyDescent="0.25"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</row>
    <row r="12" spans="1:24" ht="82.5" customHeight="1" x14ac:dyDescent="0.25">
      <c r="A12" s="12" t="s">
        <v>2</v>
      </c>
      <c r="B12" s="76" t="s">
        <v>37</v>
      </c>
      <c r="C12" s="76" t="s">
        <v>38</v>
      </c>
      <c r="D12" s="76" t="s">
        <v>7</v>
      </c>
      <c r="E12" s="77" t="s">
        <v>39</v>
      </c>
      <c r="F12" s="77"/>
      <c r="G12" s="77"/>
      <c r="H12" s="77"/>
      <c r="I12" s="77" t="s">
        <v>39</v>
      </c>
      <c r="J12" s="77"/>
      <c r="K12" s="77"/>
      <c r="L12" s="77"/>
      <c r="M12" s="77" t="s">
        <v>39</v>
      </c>
      <c r="N12" s="77"/>
      <c r="O12" s="77"/>
      <c r="P12" s="77"/>
      <c r="Q12" s="77" t="s">
        <v>39</v>
      </c>
      <c r="R12" s="77"/>
      <c r="S12" s="77"/>
      <c r="T12" s="77"/>
      <c r="U12" s="77" t="s">
        <v>39</v>
      </c>
      <c r="V12" s="77"/>
      <c r="W12" s="77"/>
      <c r="X12" s="77"/>
    </row>
    <row r="13" spans="1:24" x14ac:dyDescent="0.25">
      <c r="A13" s="13"/>
      <c r="B13" s="78"/>
      <c r="C13" s="78"/>
      <c r="D13" s="78"/>
      <c r="E13" s="77" t="s">
        <v>40</v>
      </c>
      <c r="F13" s="77"/>
      <c r="G13" s="77"/>
      <c r="H13" s="77"/>
      <c r="I13" s="79" t="s">
        <v>87</v>
      </c>
      <c r="J13" s="80"/>
      <c r="K13" s="80"/>
      <c r="L13" s="81"/>
      <c r="M13" s="77" t="s">
        <v>86</v>
      </c>
      <c r="N13" s="77"/>
      <c r="O13" s="77"/>
      <c r="P13" s="77"/>
      <c r="Q13" s="77" t="s">
        <v>88</v>
      </c>
      <c r="R13" s="77"/>
      <c r="S13" s="77"/>
      <c r="T13" s="77"/>
      <c r="U13" s="77" t="s">
        <v>89</v>
      </c>
      <c r="V13" s="77"/>
      <c r="W13" s="77"/>
      <c r="X13" s="77"/>
    </row>
    <row r="14" spans="1:24" ht="57" customHeight="1" x14ac:dyDescent="0.25">
      <c r="A14" s="14"/>
      <c r="B14" s="82"/>
      <c r="C14" s="82"/>
      <c r="D14" s="82"/>
      <c r="E14" s="83" t="s">
        <v>41</v>
      </c>
      <c r="F14" s="83" t="s">
        <v>42</v>
      </c>
      <c r="G14" s="83" t="s">
        <v>43</v>
      </c>
      <c r="H14" s="83" t="s">
        <v>44</v>
      </c>
      <c r="I14" s="83"/>
      <c r="J14" s="83"/>
      <c r="K14" s="83"/>
      <c r="L14" s="83"/>
      <c r="M14" s="83" t="s">
        <v>41</v>
      </c>
      <c r="N14" s="83" t="s">
        <v>42</v>
      </c>
      <c r="O14" s="83" t="s">
        <v>43</v>
      </c>
      <c r="P14" s="83" t="s">
        <v>44</v>
      </c>
      <c r="Q14" s="83" t="s">
        <v>41</v>
      </c>
      <c r="R14" s="83" t="s">
        <v>42</v>
      </c>
      <c r="S14" s="83" t="s">
        <v>43</v>
      </c>
      <c r="T14" s="83" t="s">
        <v>44</v>
      </c>
      <c r="U14" s="83" t="s">
        <v>41</v>
      </c>
      <c r="V14" s="83" t="s">
        <v>42</v>
      </c>
      <c r="W14" s="83" t="s">
        <v>43</v>
      </c>
      <c r="X14" s="83" t="s">
        <v>44</v>
      </c>
    </row>
    <row r="15" spans="1:24" ht="33" customHeight="1" x14ac:dyDescent="0.25">
      <c r="A15" s="15">
        <v>1</v>
      </c>
      <c r="B15" s="84" t="s">
        <v>45</v>
      </c>
      <c r="C15" s="85" t="s">
        <v>46</v>
      </c>
      <c r="D15" s="85" t="s">
        <v>36</v>
      </c>
      <c r="E15" s="86"/>
      <c r="F15" s="86"/>
      <c r="G15" s="86"/>
      <c r="H15" s="86"/>
      <c r="I15" s="87"/>
      <c r="J15" s="88"/>
      <c r="K15" s="88"/>
      <c r="L15" s="89"/>
      <c r="M15" s="86"/>
      <c r="N15" s="86"/>
      <c r="O15" s="86"/>
      <c r="P15" s="86"/>
      <c r="Q15" s="87"/>
      <c r="R15" s="88"/>
      <c r="S15" s="88"/>
      <c r="T15" s="89"/>
      <c r="U15" s="87"/>
      <c r="V15" s="88"/>
      <c r="W15" s="88"/>
      <c r="X15" s="89"/>
    </row>
    <row r="16" spans="1:24" ht="49.5" x14ac:dyDescent="0.25">
      <c r="A16" s="16"/>
      <c r="B16" s="64" t="s">
        <v>104</v>
      </c>
      <c r="C16" s="90"/>
      <c r="D16" s="90"/>
      <c r="E16" s="91" t="s">
        <v>48</v>
      </c>
      <c r="F16" s="92"/>
      <c r="G16" s="92"/>
      <c r="H16" s="93"/>
      <c r="I16" s="94"/>
      <c r="J16" s="94"/>
      <c r="K16" s="94"/>
      <c r="L16" s="94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</row>
    <row r="17" spans="1:24" ht="38.25" customHeight="1" x14ac:dyDescent="0.25">
      <c r="A17" s="16"/>
      <c r="B17" s="64" t="s">
        <v>83</v>
      </c>
      <c r="C17" s="90"/>
      <c r="D17" s="90"/>
      <c r="E17" s="95"/>
      <c r="F17" s="95"/>
      <c r="G17" s="95"/>
      <c r="H17" s="95"/>
      <c r="I17" s="91" t="s">
        <v>48</v>
      </c>
      <c r="J17" s="92"/>
      <c r="K17" s="92"/>
      <c r="L17" s="93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</row>
    <row r="18" spans="1:24" ht="38.25" customHeight="1" x14ac:dyDescent="0.25">
      <c r="A18" s="16"/>
      <c r="B18" s="64" t="s">
        <v>83</v>
      </c>
      <c r="C18" s="90"/>
      <c r="D18" s="90"/>
      <c r="E18" s="95"/>
      <c r="F18" s="95"/>
      <c r="G18" s="95"/>
      <c r="H18" s="95"/>
      <c r="I18" s="95"/>
      <c r="J18" s="95"/>
      <c r="K18" s="95"/>
      <c r="L18" s="95"/>
      <c r="M18" s="91" t="s">
        <v>48</v>
      </c>
      <c r="N18" s="92"/>
      <c r="O18" s="92"/>
      <c r="P18" s="93"/>
      <c r="Q18" s="95"/>
      <c r="R18" s="95"/>
      <c r="S18" s="95"/>
      <c r="T18" s="95"/>
      <c r="U18" s="95"/>
      <c r="V18" s="95"/>
      <c r="W18" s="95"/>
      <c r="X18" s="95"/>
    </row>
    <row r="19" spans="1:24" ht="46.5" customHeight="1" x14ac:dyDescent="0.25">
      <c r="A19" s="17"/>
      <c r="B19" s="64" t="s">
        <v>83</v>
      </c>
      <c r="C19" s="90"/>
      <c r="D19" s="90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1" t="s">
        <v>48</v>
      </c>
      <c r="R19" s="92"/>
      <c r="S19" s="92"/>
      <c r="T19" s="93"/>
      <c r="U19" s="95"/>
      <c r="V19" s="95"/>
      <c r="W19" s="95"/>
      <c r="X19" s="95"/>
    </row>
    <row r="20" spans="1:24" ht="46.5" customHeight="1" x14ac:dyDescent="0.25">
      <c r="A20" s="11"/>
      <c r="B20" s="64" t="s">
        <v>83</v>
      </c>
      <c r="C20" s="96"/>
      <c r="D20" s="96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1" t="s">
        <v>47</v>
      </c>
      <c r="V20" s="92"/>
      <c r="W20" s="92"/>
      <c r="X20" s="93"/>
    </row>
    <row r="21" spans="1:24" ht="25.5" customHeight="1" x14ac:dyDescent="0.25">
      <c r="A21" s="15">
        <v>2</v>
      </c>
      <c r="B21" s="84" t="s">
        <v>49</v>
      </c>
      <c r="C21" s="85" t="s">
        <v>46</v>
      </c>
      <c r="D21" s="85" t="s">
        <v>36</v>
      </c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</row>
    <row r="22" spans="1:24" ht="24" customHeight="1" x14ac:dyDescent="0.25">
      <c r="A22" s="16"/>
      <c r="B22" s="97" t="s">
        <v>72</v>
      </c>
      <c r="C22" s="90"/>
      <c r="D22" s="90"/>
      <c r="E22" s="91" t="s">
        <v>47</v>
      </c>
      <c r="F22" s="92"/>
      <c r="G22" s="92"/>
      <c r="H22" s="93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</row>
    <row r="23" spans="1:24" ht="24" customHeight="1" x14ac:dyDescent="0.25">
      <c r="A23" s="16"/>
      <c r="B23" s="64" t="s">
        <v>73</v>
      </c>
      <c r="C23" s="90"/>
      <c r="D23" s="90"/>
      <c r="E23" s="95"/>
      <c r="F23" s="95"/>
      <c r="G23" s="95"/>
      <c r="H23" s="91" t="s">
        <v>47</v>
      </c>
      <c r="I23" s="92"/>
      <c r="J23" s="92"/>
      <c r="K23" s="92"/>
      <c r="L23" s="93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</row>
    <row r="24" spans="1:24" ht="61.5" customHeight="1" x14ac:dyDescent="0.25">
      <c r="A24" s="16"/>
      <c r="B24" s="98" t="s">
        <v>74</v>
      </c>
      <c r="C24" s="90"/>
      <c r="D24" s="90"/>
      <c r="E24" s="95"/>
      <c r="F24" s="95"/>
      <c r="G24" s="95"/>
      <c r="H24" s="95"/>
      <c r="I24" s="95"/>
      <c r="J24" s="95"/>
      <c r="K24" s="95"/>
      <c r="L24" s="95"/>
      <c r="M24" s="91" t="s">
        <v>47</v>
      </c>
      <c r="N24" s="92"/>
      <c r="O24" s="92"/>
      <c r="P24" s="93"/>
      <c r="Q24" s="99"/>
      <c r="R24" s="99"/>
      <c r="S24" s="99"/>
      <c r="T24" s="99"/>
      <c r="U24" s="95"/>
      <c r="V24" s="95"/>
      <c r="W24" s="95"/>
      <c r="X24" s="95"/>
    </row>
    <row r="25" spans="1:24" ht="61.5" customHeight="1" x14ac:dyDescent="0.25">
      <c r="A25" s="16"/>
      <c r="B25" s="98" t="s">
        <v>84</v>
      </c>
      <c r="C25" s="90"/>
      <c r="D25" s="90"/>
      <c r="E25" s="95"/>
      <c r="F25" s="95"/>
      <c r="G25" s="95"/>
      <c r="H25" s="95"/>
      <c r="I25" s="95"/>
      <c r="J25" s="95"/>
      <c r="K25" s="95"/>
      <c r="L25" s="95"/>
      <c r="M25" s="100"/>
      <c r="N25" s="101"/>
      <c r="O25" s="101"/>
      <c r="P25" s="94"/>
      <c r="Q25" s="91" t="s">
        <v>47</v>
      </c>
      <c r="R25" s="92"/>
      <c r="S25" s="92"/>
      <c r="T25" s="93"/>
      <c r="U25" s="100"/>
      <c r="V25" s="101"/>
      <c r="W25" s="101"/>
      <c r="X25" s="94"/>
    </row>
    <row r="26" spans="1:24" ht="61.5" customHeight="1" x14ac:dyDescent="0.25">
      <c r="A26" s="16"/>
      <c r="B26" s="98" t="s">
        <v>84</v>
      </c>
      <c r="C26" s="90"/>
      <c r="D26" s="90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1" t="s">
        <v>47</v>
      </c>
      <c r="V26" s="92"/>
      <c r="W26" s="92"/>
      <c r="X26" s="93"/>
    </row>
    <row r="27" spans="1:24" ht="22.5" customHeight="1" x14ac:dyDescent="0.25">
      <c r="A27" s="15">
        <v>3</v>
      </c>
      <c r="B27" s="102" t="s">
        <v>68</v>
      </c>
      <c r="C27" s="86" t="s">
        <v>46</v>
      </c>
      <c r="D27" s="86" t="s">
        <v>36</v>
      </c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95"/>
    </row>
    <row r="28" spans="1:24" ht="48" customHeight="1" x14ac:dyDescent="0.25">
      <c r="A28" s="16"/>
      <c r="B28" s="71" t="s">
        <v>105</v>
      </c>
      <c r="C28" s="86"/>
      <c r="D28" s="86"/>
      <c r="E28" s="104" t="s">
        <v>47</v>
      </c>
      <c r="F28" s="105"/>
      <c r="G28" s="105"/>
      <c r="H28" s="106"/>
      <c r="I28" s="107"/>
      <c r="J28" s="107"/>
      <c r="K28" s="107"/>
      <c r="L28" s="107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</row>
    <row r="29" spans="1:24" ht="54" customHeight="1" x14ac:dyDescent="0.25">
      <c r="A29" s="16"/>
      <c r="B29" s="71" t="s">
        <v>106</v>
      </c>
      <c r="C29" s="86"/>
      <c r="D29" s="86"/>
      <c r="E29" s="104" t="s">
        <v>47</v>
      </c>
      <c r="F29" s="105"/>
      <c r="G29" s="105"/>
      <c r="H29" s="106"/>
      <c r="I29" s="107"/>
      <c r="J29" s="107"/>
      <c r="K29" s="107"/>
      <c r="L29" s="107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</row>
    <row r="30" spans="1:24" ht="50.25" customHeight="1" x14ac:dyDescent="0.25">
      <c r="A30" s="16"/>
      <c r="B30" s="71" t="s">
        <v>107</v>
      </c>
      <c r="C30" s="86"/>
      <c r="D30" s="86"/>
      <c r="E30" s="104" t="s">
        <v>47</v>
      </c>
      <c r="F30" s="105"/>
      <c r="G30" s="105"/>
      <c r="H30" s="106"/>
      <c r="I30" s="107"/>
      <c r="J30" s="107"/>
      <c r="K30" s="107"/>
      <c r="L30" s="107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</row>
    <row r="31" spans="1:24" ht="50.25" customHeight="1" x14ac:dyDescent="0.25">
      <c r="A31" s="16"/>
      <c r="B31" s="71" t="s">
        <v>108</v>
      </c>
      <c r="C31" s="86"/>
      <c r="D31" s="86"/>
      <c r="E31" s="104" t="s">
        <v>47</v>
      </c>
      <c r="F31" s="105"/>
      <c r="G31" s="105"/>
      <c r="H31" s="106"/>
      <c r="I31" s="107"/>
      <c r="J31" s="107"/>
      <c r="K31" s="107"/>
      <c r="L31" s="107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</row>
    <row r="32" spans="1:24" ht="48" customHeight="1" x14ac:dyDescent="0.25">
      <c r="A32" s="16"/>
      <c r="B32" s="71" t="s">
        <v>109</v>
      </c>
      <c r="C32" s="86"/>
      <c r="D32" s="86"/>
      <c r="E32" s="104" t="s">
        <v>47</v>
      </c>
      <c r="F32" s="105"/>
      <c r="G32" s="105"/>
      <c r="H32" s="106"/>
      <c r="I32" s="107"/>
      <c r="J32" s="107"/>
      <c r="K32" s="107"/>
      <c r="L32" s="107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</row>
    <row r="33" spans="1:24" ht="46.5" customHeight="1" x14ac:dyDescent="0.25">
      <c r="A33" s="16"/>
      <c r="B33" s="71" t="s">
        <v>110</v>
      </c>
      <c r="C33" s="86"/>
      <c r="D33" s="86"/>
      <c r="E33" s="104" t="s">
        <v>47</v>
      </c>
      <c r="F33" s="105"/>
      <c r="G33" s="105"/>
      <c r="H33" s="106"/>
      <c r="I33" s="107"/>
      <c r="J33" s="107"/>
      <c r="K33" s="107"/>
      <c r="L33" s="107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</row>
    <row r="34" spans="1:24" ht="24" customHeight="1" x14ac:dyDescent="0.25">
      <c r="A34" s="16"/>
      <c r="B34" s="71" t="s">
        <v>85</v>
      </c>
      <c r="C34" s="86"/>
      <c r="D34" s="86"/>
      <c r="E34" s="107"/>
      <c r="F34" s="107"/>
      <c r="G34" s="107"/>
      <c r="H34" s="107"/>
      <c r="I34" s="104" t="s">
        <v>47</v>
      </c>
      <c r="J34" s="105"/>
      <c r="K34" s="105"/>
      <c r="L34" s="106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</row>
    <row r="35" spans="1:24" ht="27.75" customHeight="1" x14ac:dyDescent="0.25">
      <c r="A35" s="16"/>
      <c r="B35" s="71" t="s">
        <v>85</v>
      </c>
      <c r="C35" s="86"/>
      <c r="D35" s="86"/>
      <c r="E35" s="103"/>
      <c r="F35" s="103"/>
      <c r="G35" s="103"/>
      <c r="H35" s="103"/>
      <c r="I35" s="103"/>
      <c r="J35" s="103"/>
      <c r="K35" s="103"/>
      <c r="L35" s="103"/>
      <c r="M35" s="104" t="s">
        <v>47</v>
      </c>
      <c r="N35" s="105"/>
      <c r="O35" s="105"/>
      <c r="P35" s="106"/>
      <c r="Q35" s="103"/>
      <c r="R35" s="103"/>
      <c r="S35" s="103"/>
      <c r="T35" s="103"/>
      <c r="U35" s="103"/>
      <c r="V35" s="103"/>
      <c r="W35" s="103"/>
      <c r="X35" s="103"/>
    </row>
    <row r="36" spans="1:24" ht="27.75" customHeight="1" x14ac:dyDescent="0.25">
      <c r="A36" s="16"/>
      <c r="B36" s="71" t="s">
        <v>85</v>
      </c>
      <c r="C36" s="86"/>
      <c r="D36" s="86"/>
      <c r="E36" s="103"/>
      <c r="F36" s="95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4" t="s">
        <v>47</v>
      </c>
      <c r="R36" s="105"/>
      <c r="S36" s="105"/>
      <c r="T36" s="106"/>
      <c r="U36" s="103"/>
      <c r="V36" s="103"/>
      <c r="W36" s="103"/>
      <c r="X36" s="103"/>
    </row>
    <row r="37" spans="1:24" ht="27.75" customHeight="1" x14ac:dyDescent="0.25">
      <c r="A37" s="16"/>
      <c r="B37" s="71" t="s">
        <v>85</v>
      </c>
      <c r="C37" s="86"/>
      <c r="D37" s="86"/>
      <c r="E37" s="103"/>
      <c r="F37" s="95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4" t="s">
        <v>47</v>
      </c>
      <c r="V37" s="105"/>
      <c r="W37" s="105"/>
      <c r="X37" s="106"/>
    </row>
    <row r="38" spans="1:24" ht="27.75" customHeight="1" x14ac:dyDescent="0.25">
      <c r="A38" s="16"/>
      <c r="B38" s="71" t="s">
        <v>85</v>
      </c>
      <c r="C38" s="86"/>
      <c r="D38" s="86"/>
      <c r="E38" s="103"/>
      <c r="F38" s="95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</row>
    <row r="39" spans="1:24" x14ac:dyDescent="0.25">
      <c r="B39" s="72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</row>
  </sheetData>
  <mergeCells count="49">
    <mergeCell ref="E28:H28"/>
    <mergeCell ref="E31:H31"/>
    <mergeCell ref="E32:H32"/>
    <mergeCell ref="E30:H30"/>
    <mergeCell ref="E33:H33"/>
    <mergeCell ref="E29:H29"/>
    <mergeCell ref="A21:A26"/>
    <mergeCell ref="A27:A38"/>
    <mergeCell ref="C21:C26"/>
    <mergeCell ref="C27:C38"/>
    <mergeCell ref="D21:D26"/>
    <mergeCell ref="D27:D38"/>
    <mergeCell ref="I13:L13"/>
    <mergeCell ref="I15:L15"/>
    <mergeCell ref="E15:H15"/>
    <mergeCell ref="E13:H13"/>
    <mergeCell ref="Q19:T19"/>
    <mergeCell ref="Q15:T15"/>
    <mergeCell ref="I17:L17"/>
    <mergeCell ref="M18:P18"/>
    <mergeCell ref="E16:H16"/>
    <mergeCell ref="O1:X8"/>
    <mergeCell ref="E12:H12"/>
    <mergeCell ref="M12:P12"/>
    <mergeCell ref="Q12:T12"/>
    <mergeCell ref="U12:X12"/>
    <mergeCell ref="I12:L12"/>
    <mergeCell ref="U15:X15"/>
    <mergeCell ref="Q13:T13"/>
    <mergeCell ref="M15:P15"/>
    <mergeCell ref="U13:X13"/>
    <mergeCell ref="M13:P13"/>
    <mergeCell ref="A12:A14"/>
    <mergeCell ref="B12:B14"/>
    <mergeCell ref="C12:C14"/>
    <mergeCell ref="D12:D14"/>
    <mergeCell ref="A15:A19"/>
    <mergeCell ref="C15:C20"/>
    <mergeCell ref="D15:D20"/>
    <mergeCell ref="M24:P24"/>
    <mergeCell ref="Q25:T25"/>
    <mergeCell ref="U20:X20"/>
    <mergeCell ref="E22:H22"/>
    <mergeCell ref="H23:L23"/>
    <mergeCell ref="M35:P35"/>
    <mergeCell ref="Q36:T36"/>
    <mergeCell ref="U37:X37"/>
    <mergeCell ref="I34:L34"/>
    <mergeCell ref="U26:X26"/>
  </mergeCells>
  <pageMargins left="0.31496062992125984" right="0.11811023622047245" top="0.15748031496062992" bottom="0.35433070866141736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2021-06-09T05:28:00Z</dcterms:modified>
</cp:coreProperties>
</file>