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8445" yWindow="180" windowWidth="19440" windowHeight="15420" firstSheet="1" activeTab="3"/>
  </bookViews>
  <sheets>
    <sheet name="приложение № 1" sheetId="1" r:id="rId1"/>
    <sheet name="приложение 2" sheetId="2" r:id="rId2"/>
    <sheet name="приложение № 3" sheetId="3" r:id="rId3"/>
    <sheet name="приложение 4" sheetId="4" r:id="rId4"/>
  </sheets>
  <definedNames>
    <definedName name="_xlnm.Print_Area" localSheetId="3">'приложение 4'!$A$1:$X$40</definedName>
    <definedName name="_xlnm.Print_Area" localSheetId="0">'приложение № 1'!$A$1:$I$19</definedName>
    <definedName name="_xlnm.Print_Area" localSheetId="2">'приложение № 3'!$A$1:$I$20</definedName>
  </definedNames>
  <calcPr calcId="15251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" i="1" l="1"/>
  <c r="A19" i="1"/>
  <c r="E19" i="3" l="1"/>
  <c r="G18" i="3" l="1"/>
  <c r="F18" i="3"/>
  <c r="G19" i="3" l="1"/>
  <c r="D16" i="3" l="1"/>
  <c r="D19" i="3"/>
  <c r="D20" i="3"/>
  <c r="E17" i="3" l="1"/>
  <c r="D17" i="3" s="1"/>
  <c r="E18" i="3"/>
  <c r="D18" i="3" s="1"/>
  <c r="I17" i="1" l="1"/>
  <c r="I15" i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H8" i="1"/>
  <c r="G8" i="1"/>
  <c r="F8" i="1"/>
  <c r="E8" i="1"/>
  <c r="I13" i="3"/>
  <c r="F13" i="3"/>
  <c r="G13" i="3"/>
  <c r="H13" i="3"/>
  <c r="G15" i="3" l="1"/>
  <c r="H15" i="3"/>
  <c r="I15" i="3"/>
  <c r="G14" i="3"/>
  <c r="H14" i="3"/>
  <c r="I14" i="3"/>
  <c r="G12" i="3"/>
  <c r="H12" i="3"/>
  <c r="I12" i="3"/>
  <c r="G11" i="3"/>
  <c r="H11" i="3"/>
  <c r="I11" i="3"/>
  <c r="G10" i="3"/>
  <c r="H10" i="3"/>
  <c r="I10" i="3"/>
  <c r="H9" i="3" l="1"/>
  <c r="I9" i="3"/>
  <c r="G9" i="3"/>
  <c r="F12" i="3" l="1"/>
  <c r="E12" i="3" l="1"/>
  <c r="D12" i="3" s="1"/>
  <c r="E13" i="3"/>
  <c r="D13" i="3" s="1"/>
  <c r="E15" i="3" l="1"/>
  <c r="F15" i="3"/>
  <c r="D15" i="3" l="1"/>
  <c r="D8" i="1"/>
  <c r="E10" i="3" l="1"/>
  <c r="F10" i="3"/>
  <c r="E11" i="3"/>
  <c r="F11" i="3"/>
  <c r="D11" i="3" l="1"/>
  <c r="D10" i="3"/>
  <c r="E14" i="3"/>
  <c r="D14" i="3" s="1"/>
  <c r="F14" i="3"/>
  <c r="F9" i="3" l="1"/>
  <c r="E9" i="3"/>
  <c r="D9" i="3" l="1"/>
</calcChain>
</file>

<file path=xl/sharedStrings.xml><?xml version="1.0" encoding="utf-8"?>
<sst xmlns="http://schemas.openxmlformats.org/spreadsheetml/2006/main" count="266" uniqueCount="123">
  <si>
    <t>Сведения</t>
  </si>
  <si>
    <t>о показателях (индикаторах) муниципальной Программы</t>
  </si>
  <si>
    <t>№</t>
  </si>
  <si>
    <t>Наименование показателя (индикатора)</t>
  </si>
  <si>
    <t>Единица измерения</t>
  </si>
  <si>
    <t>Чел/часы</t>
  </si>
  <si>
    <t>Номер и наименование основного мероприятия</t>
  </si>
  <si>
    <t>Ответственный исполнитель</t>
  </si>
  <si>
    <t>Срок</t>
  </si>
  <si>
    <t>Основные направления реализации</t>
  </si>
  <si>
    <t>начала реализации</t>
  </si>
  <si>
    <t>окончания реализации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</si>
  <si>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</si>
  <si>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Ожидаемый непосредственный результат (краткое описание)</t>
  </si>
  <si>
    <t>Перечень</t>
  </si>
  <si>
    <t>Наименование</t>
  </si>
  <si>
    <t>Источник финансирования</t>
  </si>
  <si>
    <t>Объемы бюджетных ассигнований, (тыс. рублей)</t>
  </si>
  <si>
    <t>Всего, в том числе:</t>
  </si>
  <si>
    <t>Ответственный исполнитель, соисполнитель, муниципальный заказчик-координатор, участник</t>
  </si>
  <si>
    <t>всего</t>
  </si>
  <si>
    <t>федеральный бюджет</t>
  </si>
  <si>
    <t>бюджет автономного округа</t>
  </si>
  <si>
    <t>иные источники</t>
  </si>
  <si>
    <t>1. Основное мероприятие: Повышение уровня благоустройства дворовых территорий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</si>
  <si>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</t>
  </si>
  <si>
    <t>2021 г.</t>
  </si>
  <si>
    <t>2022 г.</t>
  </si>
  <si>
    <t>бюджет района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</si>
  <si>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детского спорта.</t>
  </si>
  <si>
    <t>Ед., кв.м.</t>
  </si>
  <si>
    <t>Проценты</t>
  </si>
  <si>
    <t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</t>
  </si>
  <si>
    <t>Ед.</t>
  </si>
  <si>
    <t>Проценты, кв.м</t>
  </si>
  <si>
    <t>Кв.м.</t>
  </si>
  <si>
    <t>МУ "Администрация городского поселения Пойковский"</t>
  </si>
  <si>
    <t>Наименование контрольного события Программы</t>
  </si>
  <si>
    <t>Статус</t>
  </si>
  <si>
    <t>Срок наступления контрольного события (дата)</t>
  </si>
  <si>
    <t>2021г</t>
  </si>
  <si>
    <t>I квартал</t>
  </si>
  <si>
    <t>II квартал</t>
  </si>
  <si>
    <t>III квартал</t>
  </si>
  <si>
    <t>IV квартал</t>
  </si>
  <si>
    <t xml:space="preserve">Контрольное событие № 1:
</t>
  </si>
  <si>
    <t>Окончательная приемка работ</t>
  </si>
  <si>
    <t>сентябрь</t>
  </si>
  <si>
    <t>октябрь</t>
  </si>
  <si>
    <t>Контрольное событие № 2:</t>
  </si>
  <si>
    <t>Всего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</si>
  <si>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 Обеспечение условий для детей.</t>
  </si>
  <si>
    <t>Улучшение физического состояния населения, организация полноценного и содержательного досуга населения, в том числе молодежи, приобретение знаний, умений и навыков для занятия физической культурой и спортом.</t>
  </si>
  <si>
    <t xml:space="preserve"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 </t>
  </si>
  <si>
    <t>Администрация городского поселения Пойковский</t>
  </si>
  <si>
    <t>Ответственный исполнитель - МУ"Администрация городского поселения Пойковский" / МКУ «Служба ЖКХ и благоустройства городского поселения Пойковский» отдел ЖКХ и благоустройства</t>
  </si>
  <si>
    <t>Доля населения, имеющего удобный пешеходный доступ к площадкам, специально оборудованным для отдыха, общения и проведения досуга, от общей численности населения муниципального образования городское поселение Пойковский)</t>
  </si>
  <si>
    <t>Задача 2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</si>
  <si>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Задача 1 "Обеспечение формирования единого облика муниципального образования"</t>
  </si>
  <si>
    <t>Задача 3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</si>
  <si>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>Количество реализованных проектов «Народный бюджет»</t>
  </si>
  <si>
    <t>единица</t>
  </si>
  <si>
    <t>Количество и площадь благоустроенных дворовых территорий муниципального образования городское поселение Пойковский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</si>
  <si>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Площадь благоустроенных общественных территорий, приходящихся на 1 жителя муниципального образования городкое поселение Пойковский</t>
  </si>
  <si>
    <t xml:space="preserve">Количество общественных территорий муниципального образования городское поселение Пойковский </t>
  </si>
  <si>
    <t>Доля и площадь общественных территорий муниципального образования городское поселение Пойковский  от общего количества таких территорий, нуждающихся в благоустройстве</t>
  </si>
  <si>
    <t>Проценты,тыс. руб.</t>
  </si>
  <si>
    <t>Контрольные события №3</t>
  </si>
  <si>
    <t>Реализация данного проекта позволит создать максимально благоприятные, комфортные и безопасные условия для граждан.</t>
  </si>
  <si>
    <t>2.    Основное мероприятие: Повышение уровня благоустройства территорий общего пользования.</t>
  </si>
  <si>
    <t>66/253766</t>
  </si>
  <si>
    <t>Благоустройство площади "Променад"</t>
  </si>
  <si>
    <t>Спортивно досуговая зона в 1-ом микрорайоне</t>
  </si>
  <si>
    <t>Сквер 4-го микрорайона</t>
  </si>
  <si>
    <t>Доля реализованных проектов, направленных на содействие развитию исторических и иных местных традиций в городском поселении Пойковский, в которых проведены мероприятия в связи с наступившими юбилейными датами, к аналогичным проектам, отобранным по результатам конкурса на условиях инициативного бюджетирования</t>
  </si>
  <si>
    <t>44/178998</t>
  </si>
  <si>
    <t>Муниципальная программа «Формирование комфортной городской среды в муниципальном образовании городское  поселение Пойковский»</t>
  </si>
  <si>
    <t>бюджет городского поселения</t>
  </si>
  <si>
    <t>Доля и площадь благоустроенных общественных территорий муниципального образования городское поселение Пойковский (парки, скверы, набережные и т.д.) от общего количества таких территорий</t>
  </si>
  <si>
    <t>2023 г.</t>
  </si>
  <si>
    <t>2024 г.</t>
  </si>
  <si>
    <t>2025 г.</t>
  </si>
  <si>
    <t xml:space="preserve">Благоустройство дворовой территории многоквартирных домов в гп. Пойковский </t>
  </si>
  <si>
    <t>Благоустройство мест общего пользования в гп. Пойковский</t>
  </si>
  <si>
    <t>Благоустройство  в гп. Пойковский</t>
  </si>
  <si>
    <t>2023г</t>
  </si>
  <si>
    <t>2022 г</t>
  </si>
  <si>
    <t>2024г</t>
  </si>
  <si>
    <t>2025г</t>
  </si>
  <si>
    <t>Конечные показатели программы 2025 г.</t>
  </si>
  <si>
    <t>48/195932</t>
  </si>
  <si>
    <t>52/208897</t>
  </si>
  <si>
    <t>56/221480</t>
  </si>
  <si>
    <t>60/233449</t>
  </si>
  <si>
    <t>31/14106</t>
  </si>
  <si>
    <t>80/76420</t>
  </si>
  <si>
    <t>90/80675</t>
  </si>
  <si>
    <t>91/90955</t>
  </si>
  <si>
    <t>100/104515</t>
  </si>
  <si>
    <t>20/17775</t>
  </si>
  <si>
    <t>10/13520</t>
  </si>
  <si>
    <t>9/13520</t>
  </si>
  <si>
    <t>261/522</t>
  </si>
  <si>
    <t>Благоустройство дворовой территории многоквартирных домов микрорайон 1 (№100,101,102, №104), микрорайон 3 (№109,111, №123)</t>
  </si>
  <si>
    <t xml:space="preserve">Ремонт проезда  ТОС «Лесной» в пгт Пойковский </t>
  </si>
  <si>
    <t>Устройство автомобильной парковки и тротуара прилегающих к территории дома №21/22 микрорайона №7</t>
  </si>
  <si>
    <t>Устройство проезда и тротуара прилегающих к территории дома №7 микрорайона №4</t>
  </si>
  <si>
    <t>Устройство автомобильной парковки и тротуара прилегающих к территории дома №7 микрорайона №4</t>
  </si>
  <si>
    <t>Устройство автомобильной парковки и тротуара прилегающих к территории дома №1/2 микрорайона №7</t>
  </si>
  <si>
    <t>Архитектурно-художественное освещение</t>
  </si>
  <si>
    <t>Приложение № 2
к муниципальной программе «Формирование современной городской среды 
в муниципальном образовании городского поселения Пойковский на 2021-2025 гг.</t>
  </si>
  <si>
    <t>основных мероприятий  муниципальной программы «Формирование современной городской среды в муниципальном образовании городского  поселения Пойковский  
 на 2021-2025 годы»</t>
  </si>
  <si>
    <t>Приложение № 3
к муниципальной программе "Формирование современной городской среды в муниципальном образовании городского поселения Пойковский на 2021-2025 гг"</t>
  </si>
  <si>
    <t>Ресурсное обеспечение реализации муниципальной программы на 2021-2025 годы</t>
  </si>
  <si>
    <t>Приложение № 4
к муниципальной программе «Формирование современной городской среды в муниципальном образовании городского поселения Пойковский на 2021-2025 гг"</t>
  </si>
  <si>
    <t>План реализации муниципальной программы на на 2021-2025 годы</t>
  </si>
  <si>
    <r>
      <t xml:space="preserve">Доля благоустроенных дворовых территорий к общей площади дворовых территорий муниципального образования городское поселение Пойковский </t>
    </r>
    <r>
      <rPr>
        <b/>
        <sz val="13"/>
        <rFont val="Times New Roman"/>
        <family val="1"/>
        <charset val="204"/>
      </rPr>
      <t xml:space="preserve">ВКЛЮЧЕННЫХ В ПРОГРАММУ </t>
    </r>
  </si>
  <si>
    <r>
      <t xml:space="preserve">Объем финансового участия граждан, организаций в выполнении мероприятий по благоустройству дворовых территорий, общественных территорий муниципального образования городское поселение Пойковский- </t>
    </r>
    <r>
      <rPr>
        <b/>
        <sz val="13"/>
        <rFont val="Times New Roman"/>
        <family val="1"/>
        <charset val="204"/>
      </rPr>
      <t xml:space="preserve">1% ОТ ОБЪЕМА БЮДЖЕТНЫХ АССИГНОВАНИЙ </t>
    </r>
  </si>
  <si>
    <r>
      <t>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городского поселения -</t>
    </r>
    <r>
      <rPr>
        <b/>
        <sz val="13"/>
        <rFont val="Times New Roman"/>
        <family val="1"/>
        <charset val="204"/>
      </rPr>
      <t xml:space="preserve"> 1% ОТ ОБЩЕЙ ЧИСЛЕННОСТИ НАСЕЛЕНИЯ ПО 2 ЧАСА </t>
    </r>
  </si>
  <si>
    <t xml:space="preserve">Количество реализованных инициативных проектов </t>
  </si>
  <si>
    <t xml:space="preserve"> 3. Основное мероприятие "Реализация проектов "Народный бюджет"</t>
  </si>
  <si>
    <t xml:space="preserve"> 4. Основное мероприятие "Реализация инициативных проектов </t>
  </si>
  <si>
    <t>Контрольные события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</si>
</sst>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00"/>
    <numFmt numFmtId="165" formatCode="0.0"/>
    <numFmt numFmtId="166" formatCode="#,##0.0000_ ;\-#,##0.0000\ "/>
    <numFmt numFmtId="167" formatCode="#,##0.00000_ ;\-#,##0.00000\ "/>
    <numFmt numFmtId="168" formatCode="#,##0.0"/>
  </numFmts>
  <fonts count="12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Protection="1"/>
    <xf numFmtId="0" fontId="3" fillId="2" borderId="0" xfId="0" applyFont="1" applyFill="1"/>
    <xf numFmtId="164" fontId="1" fillId="0" borderId="0" xfId="0" applyNumberFormat="1" applyFont="1" applyFill="1"/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Fill="1"/>
    <xf numFmtId="164" fontId="6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right" vertical="center" wrapText="1"/>
    </xf>
    <xf numFmtId="167" fontId="6" fillId="0" borderId="1" xfId="1" applyNumberFormat="1" applyFont="1" applyFill="1" applyBorder="1"/>
    <xf numFmtId="166" fontId="6" fillId="0" borderId="1" xfId="1" applyNumberFormat="1" applyFont="1" applyFill="1" applyBorder="1" applyAlignment="1">
      <alignment horizontal="right" vertical="center"/>
    </xf>
    <xf numFmtId="167" fontId="6" fillId="0" borderId="1" xfId="1" applyNumberFormat="1" applyFont="1" applyFill="1" applyBorder="1" applyAlignment="1">
      <alignment vertical="center"/>
    </xf>
    <xf numFmtId="167" fontId="6" fillId="0" borderId="1" xfId="1" applyNumberFormat="1" applyFont="1" applyFill="1" applyBorder="1" applyAlignment="1">
      <alignment horizontal="right" vertical="center"/>
    </xf>
    <xf numFmtId="0" fontId="7" fillId="0" borderId="0" xfId="0" applyFont="1"/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8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10" fillId="0" borderId="1" xfId="0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1" xfId="0" applyFont="1" applyFill="1" applyBorder="1" applyAlignment="1"/>
    <xf numFmtId="0" fontId="6" fillId="2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/>
    <xf numFmtId="0" fontId="6" fillId="2" borderId="0" xfId="0" applyFont="1" applyFill="1" applyAlignment="1">
      <alignment wrapText="1"/>
    </xf>
    <xf numFmtId="0" fontId="6" fillId="2" borderId="0" xfId="0" applyFont="1" applyFill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view="pageBreakPreview" topLeftCell="A17" zoomScaleNormal="100" zoomScaleSheetLayoutView="100" workbookViewId="0">
      <selection activeCell="A19" sqref="A19:XFD19"/>
    </sheetView>
  </sheetViews>
  <sheetFormatPr defaultColWidth="9.140625" defaultRowHeight="16.5" x14ac:dyDescent="0.25"/>
  <cols>
    <col min="1" max="1" width="3.85546875" style="3" bestFit="1" customWidth="1"/>
    <col min="2" max="2" width="50.28515625" style="10" customWidth="1"/>
    <col min="3" max="3" width="13" style="3" bestFit="1" customWidth="1"/>
    <col min="4" max="5" width="13.28515625" style="3" bestFit="1" customWidth="1"/>
    <col min="6" max="6" width="14.7109375" style="3" customWidth="1"/>
    <col min="7" max="8" width="13.28515625" style="3" customWidth="1"/>
    <col min="9" max="9" width="19.140625" style="3" customWidth="1"/>
    <col min="10" max="16384" width="9.140625" style="3"/>
  </cols>
  <sheetData>
    <row r="1" spans="1:10" ht="15" customHeight="1" x14ac:dyDescent="0.25">
      <c r="A1" s="25"/>
      <c r="B1" s="25"/>
      <c r="C1" s="25"/>
      <c r="D1" s="25"/>
      <c r="E1" s="25"/>
      <c r="F1" s="25"/>
      <c r="G1" s="25"/>
      <c r="H1" s="25"/>
      <c r="I1" s="25"/>
    </row>
    <row r="2" spans="1:10" ht="18" customHeight="1" x14ac:dyDescent="0.25">
      <c r="A2" s="71" t="s">
        <v>0</v>
      </c>
      <c r="B2" s="71"/>
      <c r="C2" s="71"/>
      <c r="D2" s="71"/>
      <c r="E2" s="71"/>
      <c r="F2" s="71"/>
      <c r="G2" s="71"/>
      <c r="H2" s="71"/>
      <c r="I2" s="71"/>
    </row>
    <row r="3" spans="1:10" x14ac:dyDescent="0.25">
      <c r="A3" s="71" t="s">
        <v>1</v>
      </c>
      <c r="B3" s="71"/>
      <c r="C3" s="71"/>
      <c r="D3" s="71"/>
      <c r="E3" s="71"/>
      <c r="F3" s="71"/>
      <c r="G3" s="71"/>
      <c r="H3" s="71"/>
      <c r="I3" s="71"/>
    </row>
    <row r="4" spans="1:10" x14ac:dyDescent="0.25">
      <c r="A4" s="25"/>
      <c r="B4" s="25"/>
      <c r="C4" s="25"/>
      <c r="D4" s="25"/>
      <c r="E4" s="25"/>
      <c r="F4" s="25"/>
      <c r="G4" s="25"/>
      <c r="H4" s="25"/>
      <c r="I4" s="25"/>
    </row>
    <row r="5" spans="1:10" ht="46.5" customHeight="1" x14ac:dyDescent="0.25">
      <c r="A5" s="70" t="s">
        <v>2</v>
      </c>
      <c r="B5" s="70" t="s">
        <v>3</v>
      </c>
      <c r="C5" s="70" t="s">
        <v>4</v>
      </c>
      <c r="D5" s="68"/>
      <c r="E5" s="68"/>
      <c r="F5" s="68"/>
      <c r="G5" s="68"/>
      <c r="H5" s="68"/>
      <c r="I5" s="69"/>
      <c r="J5" s="4"/>
    </row>
    <row r="6" spans="1:10" ht="62.25" customHeight="1" x14ac:dyDescent="0.25">
      <c r="A6" s="70"/>
      <c r="B6" s="70"/>
      <c r="C6" s="70"/>
      <c r="D6" s="26">
        <v>44197</v>
      </c>
      <c r="E6" s="26">
        <v>44562</v>
      </c>
      <c r="F6" s="26">
        <v>44927</v>
      </c>
      <c r="G6" s="26">
        <v>45292</v>
      </c>
      <c r="H6" s="26">
        <v>45658</v>
      </c>
      <c r="I6" s="27" t="s">
        <v>89</v>
      </c>
    </row>
    <row r="7" spans="1:10" s="8" customFormat="1" ht="201.75" customHeight="1" x14ac:dyDescent="0.25">
      <c r="A7" s="28">
        <v>1</v>
      </c>
      <c r="B7" s="29" t="s">
        <v>62</v>
      </c>
      <c r="C7" s="29" t="s">
        <v>30</v>
      </c>
      <c r="D7" s="28" t="s">
        <v>75</v>
      </c>
      <c r="E7" s="28" t="s">
        <v>90</v>
      </c>
      <c r="F7" s="28" t="s">
        <v>91</v>
      </c>
      <c r="G7" s="28" t="s">
        <v>92</v>
      </c>
      <c r="H7" s="28" t="s">
        <v>93</v>
      </c>
      <c r="I7" s="28" t="s">
        <v>70</v>
      </c>
    </row>
    <row r="8" spans="1:10" s="8" customFormat="1" ht="98.1" customHeight="1" x14ac:dyDescent="0.25">
      <c r="A8" s="28">
        <f>A7+1</f>
        <v>2</v>
      </c>
      <c r="B8" s="29" t="s">
        <v>116</v>
      </c>
      <c r="C8" s="29" t="s">
        <v>31</v>
      </c>
      <c r="D8" s="30">
        <f>(178998)/253766*100</f>
        <v>70.536636113584962</v>
      </c>
      <c r="E8" s="30">
        <f>(195932/253766)*100</f>
        <v>77.209712885098867</v>
      </c>
      <c r="F8" s="30">
        <f>(208897/253766)*100</f>
        <v>82.318750344805849</v>
      </c>
      <c r="G8" s="30">
        <f>(221480/253766)*100</f>
        <v>87.277255424288512</v>
      </c>
      <c r="H8" s="30">
        <f>(233449/253766)*100</f>
        <v>91.9938053167091</v>
      </c>
      <c r="I8" s="30">
        <v>100</v>
      </c>
    </row>
    <row r="9" spans="1:10" s="8" customFormat="1" ht="101.25" customHeight="1" x14ac:dyDescent="0.25">
      <c r="A9" s="28">
        <f t="shared" ref="A9:A19" si="0">A8+1</f>
        <v>3</v>
      </c>
      <c r="B9" s="29" t="s">
        <v>32</v>
      </c>
      <c r="C9" s="29" t="s">
        <v>30</v>
      </c>
      <c r="D9" s="28" t="s">
        <v>94</v>
      </c>
      <c r="E9" s="28" t="s">
        <v>94</v>
      </c>
      <c r="F9" s="28" t="s">
        <v>94</v>
      </c>
      <c r="G9" s="28" t="s">
        <v>94</v>
      </c>
      <c r="H9" s="28" t="s">
        <v>94</v>
      </c>
      <c r="I9" s="28" t="s">
        <v>94</v>
      </c>
    </row>
    <row r="10" spans="1:10" ht="117.75" customHeight="1" x14ac:dyDescent="0.25">
      <c r="A10" s="28">
        <f t="shared" si="0"/>
        <v>4</v>
      </c>
      <c r="B10" s="31" t="s">
        <v>56</v>
      </c>
      <c r="C10" s="31" t="s">
        <v>31</v>
      </c>
      <c r="D10" s="28">
        <v>100</v>
      </c>
      <c r="E10" s="28">
        <v>100</v>
      </c>
      <c r="F10" s="28">
        <v>100</v>
      </c>
      <c r="G10" s="28">
        <v>100</v>
      </c>
      <c r="H10" s="28">
        <v>100</v>
      </c>
      <c r="I10" s="28">
        <v>100</v>
      </c>
    </row>
    <row r="11" spans="1:10" s="8" customFormat="1" ht="71.25" customHeight="1" x14ac:dyDescent="0.25">
      <c r="A11" s="28">
        <f t="shared" si="0"/>
        <v>5</v>
      </c>
      <c r="B11" s="29" t="s">
        <v>64</v>
      </c>
      <c r="C11" s="29" t="s">
        <v>33</v>
      </c>
      <c r="D11" s="28">
        <v>10</v>
      </c>
      <c r="E11" s="28">
        <v>10</v>
      </c>
      <c r="F11" s="28">
        <v>11</v>
      </c>
      <c r="G11" s="28">
        <v>11</v>
      </c>
      <c r="H11" s="28">
        <v>11</v>
      </c>
      <c r="I11" s="28">
        <v>15</v>
      </c>
    </row>
    <row r="12" spans="1:10" s="8" customFormat="1" ht="86.25" customHeight="1" x14ac:dyDescent="0.25">
      <c r="A12" s="28">
        <f t="shared" si="0"/>
        <v>6</v>
      </c>
      <c r="B12" s="29" t="s">
        <v>78</v>
      </c>
      <c r="C12" s="29" t="s">
        <v>34</v>
      </c>
      <c r="D12" s="32" t="s">
        <v>95</v>
      </c>
      <c r="E12" s="32" t="s">
        <v>96</v>
      </c>
      <c r="F12" s="32" t="s">
        <v>97</v>
      </c>
      <c r="G12" s="32" t="s">
        <v>98</v>
      </c>
      <c r="H12" s="32" t="s">
        <v>98</v>
      </c>
      <c r="I12" s="32" t="s">
        <v>98</v>
      </c>
    </row>
    <row r="13" spans="1:10" s="8" customFormat="1" ht="100.5" customHeight="1" x14ac:dyDescent="0.25">
      <c r="A13" s="28">
        <f t="shared" si="0"/>
        <v>7</v>
      </c>
      <c r="B13" s="29" t="s">
        <v>65</v>
      </c>
      <c r="C13" s="29" t="s">
        <v>34</v>
      </c>
      <c r="D13" s="28" t="s">
        <v>99</v>
      </c>
      <c r="E13" s="28" t="s">
        <v>100</v>
      </c>
      <c r="F13" s="28" t="s">
        <v>101</v>
      </c>
      <c r="G13" s="28">
        <v>0</v>
      </c>
      <c r="H13" s="28">
        <v>0</v>
      </c>
      <c r="I13" s="28">
        <v>0</v>
      </c>
    </row>
    <row r="14" spans="1:10" ht="68.25" customHeight="1" x14ac:dyDescent="0.25">
      <c r="A14" s="28">
        <f t="shared" si="0"/>
        <v>8</v>
      </c>
      <c r="B14" s="33" t="s">
        <v>63</v>
      </c>
      <c r="C14" s="31" t="s">
        <v>35</v>
      </c>
      <c r="D14" s="37">
        <v>2.9</v>
      </c>
      <c r="E14" s="37">
        <v>3.09</v>
      </c>
      <c r="F14" s="37">
        <v>3.47</v>
      </c>
      <c r="G14" s="37">
        <v>3.99</v>
      </c>
      <c r="H14" s="37">
        <v>3.99</v>
      </c>
      <c r="I14" s="37">
        <v>3.99</v>
      </c>
    </row>
    <row r="15" spans="1:10" s="8" customFormat="1" ht="112.5" customHeight="1" x14ac:dyDescent="0.25">
      <c r="A15" s="28">
        <f t="shared" si="0"/>
        <v>9</v>
      </c>
      <c r="B15" s="34" t="s">
        <v>117</v>
      </c>
      <c r="C15" s="29" t="s">
        <v>66</v>
      </c>
      <c r="D15" s="38">
        <v>371.88</v>
      </c>
      <c r="E15" s="28">
        <v>244.7</v>
      </c>
      <c r="F15" s="28">
        <v>24.13</v>
      </c>
      <c r="G15" s="28">
        <v>24.13</v>
      </c>
      <c r="H15" s="28"/>
      <c r="I15" s="38">
        <f>SUM(D15:H15)</f>
        <v>664.83999999999992</v>
      </c>
    </row>
    <row r="16" spans="1:10" ht="108" customHeight="1" x14ac:dyDescent="0.25">
      <c r="A16" s="28">
        <f t="shared" si="0"/>
        <v>10</v>
      </c>
      <c r="B16" s="33" t="s">
        <v>118</v>
      </c>
      <c r="C16" s="31" t="s">
        <v>5</v>
      </c>
      <c r="D16" s="28" t="s">
        <v>102</v>
      </c>
      <c r="E16" s="28" t="s">
        <v>102</v>
      </c>
      <c r="F16" s="28" t="s">
        <v>102</v>
      </c>
      <c r="G16" s="28" t="s">
        <v>102</v>
      </c>
      <c r="H16" s="28" t="s">
        <v>102</v>
      </c>
      <c r="I16" s="28" t="s">
        <v>102</v>
      </c>
    </row>
    <row r="17" spans="1:9" s="8" customFormat="1" ht="33" x14ac:dyDescent="0.25">
      <c r="A17" s="28">
        <f t="shared" si="0"/>
        <v>11</v>
      </c>
      <c r="B17" s="35" t="s">
        <v>60</v>
      </c>
      <c r="C17" s="39" t="s">
        <v>61</v>
      </c>
      <c r="D17" s="39">
        <v>4</v>
      </c>
      <c r="E17" s="39">
        <v>6</v>
      </c>
      <c r="F17" s="39">
        <v>0</v>
      </c>
      <c r="G17" s="39">
        <v>0</v>
      </c>
      <c r="H17" s="39">
        <v>0</v>
      </c>
      <c r="I17" s="39">
        <f>SUM(D17:H17)</f>
        <v>10</v>
      </c>
    </row>
    <row r="18" spans="1:9" ht="129.75" customHeight="1" x14ac:dyDescent="0.25">
      <c r="A18" s="28">
        <f t="shared" si="0"/>
        <v>12</v>
      </c>
      <c r="B18" s="36" t="s">
        <v>74</v>
      </c>
      <c r="C18" s="27" t="s">
        <v>31</v>
      </c>
      <c r="D18" s="27">
        <v>100</v>
      </c>
      <c r="E18" s="27">
        <v>0</v>
      </c>
      <c r="F18" s="27">
        <v>0</v>
      </c>
      <c r="G18" s="27">
        <v>0</v>
      </c>
      <c r="H18" s="27">
        <v>0</v>
      </c>
      <c r="I18" s="27">
        <v>100</v>
      </c>
    </row>
    <row r="19" spans="1:9" s="8" customFormat="1" ht="33" x14ac:dyDescent="0.25">
      <c r="A19" s="28">
        <f t="shared" si="0"/>
        <v>13</v>
      </c>
      <c r="B19" s="35" t="s">
        <v>119</v>
      </c>
      <c r="C19" s="39" t="s">
        <v>61</v>
      </c>
      <c r="D19" s="39">
        <v>0</v>
      </c>
      <c r="E19" s="39">
        <v>4</v>
      </c>
      <c r="F19" s="39">
        <v>4</v>
      </c>
      <c r="G19" s="39">
        <v>4</v>
      </c>
      <c r="H19" s="39">
        <v>4</v>
      </c>
      <c r="I19" s="39">
        <f>SUM(D19:H19)</f>
        <v>16</v>
      </c>
    </row>
  </sheetData>
  <mergeCells count="6">
    <mergeCell ref="D5:I5"/>
    <mergeCell ref="A5:A6"/>
    <mergeCell ref="B5:B6"/>
    <mergeCell ref="C5:C6"/>
    <mergeCell ref="A2:I2"/>
    <mergeCell ref="A3:I3"/>
  </mergeCells>
  <pageMargins left="0.94488188976377963" right="0.15748031496062992" top="0.23622047244094491" bottom="0.39370078740157483" header="0.15748031496062992" footer="0.15748031496062992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8"/>
  <sheetViews>
    <sheetView view="pageBreakPreview" topLeftCell="A24" zoomScale="55" zoomScaleNormal="55" zoomScaleSheetLayoutView="55" workbookViewId="0">
      <selection activeCell="A30" sqref="A30:XFD34"/>
    </sheetView>
  </sheetViews>
  <sheetFormatPr defaultColWidth="9.140625" defaultRowHeight="16.5" x14ac:dyDescent="0.25"/>
  <cols>
    <col min="1" max="1" width="51.7109375" style="5" customWidth="1"/>
    <col min="2" max="2" width="26.85546875" style="6" customWidth="1"/>
    <col min="3" max="4" width="14.42578125" style="5" customWidth="1"/>
    <col min="5" max="5" width="55.85546875" style="5" customWidth="1"/>
    <col min="6" max="6" width="72.7109375" style="5" customWidth="1"/>
    <col min="7" max="16384" width="9.140625" style="5"/>
  </cols>
  <sheetData>
    <row r="2" spans="1:6" ht="82.5" x14ac:dyDescent="0.25">
      <c r="A2" s="12"/>
      <c r="B2" s="40"/>
      <c r="C2" s="12"/>
      <c r="D2" s="12"/>
      <c r="E2" s="12"/>
      <c r="F2" s="41" t="s">
        <v>110</v>
      </c>
    </row>
    <row r="3" spans="1:6" x14ac:dyDescent="0.25">
      <c r="A3" s="74" t="s">
        <v>14</v>
      </c>
      <c r="B3" s="74"/>
      <c r="C3" s="74"/>
      <c r="D3" s="74"/>
      <c r="E3" s="74"/>
      <c r="F3" s="74"/>
    </row>
    <row r="4" spans="1:6" ht="40.5" customHeight="1" x14ac:dyDescent="0.25">
      <c r="A4" s="75" t="s">
        <v>111</v>
      </c>
      <c r="B4" s="75"/>
      <c r="C4" s="75"/>
      <c r="D4" s="75"/>
      <c r="E4" s="75"/>
      <c r="F4" s="75"/>
    </row>
    <row r="5" spans="1:6" x14ac:dyDescent="0.25">
      <c r="A5" s="12"/>
      <c r="B5" s="40"/>
      <c r="C5" s="12"/>
      <c r="D5" s="12"/>
      <c r="E5" s="12"/>
      <c r="F5" s="12"/>
    </row>
    <row r="6" spans="1:6" x14ac:dyDescent="0.25">
      <c r="A6" s="73" t="s">
        <v>6</v>
      </c>
      <c r="B6" s="73" t="s">
        <v>7</v>
      </c>
      <c r="C6" s="73" t="s">
        <v>8</v>
      </c>
      <c r="D6" s="73"/>
      <c r="E6" s="73" t="s">
        <v>13</v>
      </c>
      <c r="F6" s="73" t="s">
        <v>9</v>
      </c>
    </row>
    <row r="7" spans="1:6" ht="33" x14ac:dyDescent="0.25">
      <c r="A7" s="73"/>
      <c r="B7" s="73"/>
      <c r="C7" s="14" t="s">
        <v>10</v>
      </c>
      <c r="D7" s="14" t="s">
        <v>11</v>
      </c>
      <c r="E7" s="73"/>
      <c r="F7" s="73"/>
    </row>
    <row r="8" spans="1:6" x14ac:dyDescent="0.25">
      <c r="A8" s="73" t="s">
        <v>58</v>
      </c>
      <c r="B8" s="73"/>
      <c r="C8" s="73"/>
      <c r="D8" s="73"/>
      <c r="E8" s="73"/>
      <c r="F8" s="73"/>
    </row>
    <row r="9" spans="1:6" ht="65.25" customHeight="1" x14ac:dyDescent="0.25">
      <c r="A9" s="42" t="s">
        <v>24</v>
      </c>
      <c r="B9" s="43"/>
      <c r="C9" s="14"/>
      <c r="D9" s="14"/>
      <c r="E9" s="44"/>
      <c r="F9" s="44"/>
    </row>
    <row r="10" spans="1:6" ht="121.5" customHeight="1" x14ac:dyDescent="0.25">
      <c r="A10" s="45" t="s">
        <v>103</v>
      </c>
      <c r="B10" s="46" t="s">
        <v>54</v>
      </c>
      <c r="C10" s="47">
        <v>2021</v>
      </c>
      <c r="D10" s="47">
        <v>2021</v>
      </c>
      <c r="E10" s="44" t="s">
        <v>12</v>
      </c>
      <c r="F10" s="44" t="s">
        <v>51</v>
      </c>
    </row>
    <row r="11" spans="1:6" ht="117" customHeight="1" x14ac:dyDescent="0.25">
      <c r="A11" s="45" t="s">
        <v>82</v>
      </c>
      <c r="B11" s="46" t="s">
        <v>54</v>
      </c>
      <c r="C11" s="47">
        <v>2022</v>
      </c>
      <c r="D11" s="47">
        <v>2022</v>
      </c>
      <c r="E11" s="44" t="s">
        <v>12</v>
      </c>
      <c r="F11" s="44" t="s">
        <v>25</v>
      </c>
    </row>
    <row r="12" spans="1:6" ht="117" customHeight="1" x14ac:dyDescent="0.25">
      <c r="A12" s="45" t="s">
        <v>82</v>
      </c>
      <c r="B12" s="46" t="s">
        <v>54</v>
      </c>
      <c r="C12" s="47">
        <v>2023</v>
      </c>
      <c r="D12" s="47">
        <v>2023</v>
      </c>
      <c r="E12" s="44" t="s">
        <v>12</v>
      </c>
      <c r="F12" s="44" t="s">
        <v>25</v>
      </c>
    </row>
    <row r="13" spans="1:6" ht="117" customHeight="1" x14ac:dyDescent="0.25">
      <c r="A13" s="45" t="s">
        <v>82</v>
      </c>
      <c r="B13" s="46" t="s">
        <v>54</v>
      </c>
      <c r="C13" s="47">
        <v>2024</v>
      </c>
      <c r="D13" s="47">
        <v>2024</v>
      </c>
      <c r="E13" s="44" t="s">
        <v>12</v>
      </c>
      <c r="F13" s="44" t="s">
        <v>25</v>
      </c>
    </row>
    <row r="14" spans="1:6" ht="117" customHeight="1" x14ac:dyDescent="0.25">
      <c r="A14" s="45" t="s">
        <v>82</v>
      </c>
      <c r="B14" s="46" t="s">
        <v>54</v>
      </c>
      <c r="C14" s="47">
        <v>2025</v>
      </c>
      <c r="D14" s="47">
        <v>2025</v>
      </c>
      <c r="E14" s="44" t="s">
        <v>12</v>
      </c>
      <c r="F14" s="44" t="s">
        <v>25</v>
      </c>
    </row>
    <row r="15" spans="1:6" ht="32.25" customHeight="1" x14ac:dyDescent="0.25">
      <c r="A15" s="73" t="s">
        <v>57</v>
      </c>
      <c r="B15" s="73"/>
      <c r="C15" s="73"/>
      <c r="D15" s="73"/>
      <c r="E15" s="73"/>
      <c r="F15" s="73"/>
    </row>
    <row r="16" spans="1:6" ht="57.75" customHeight="1" x14ac:dyDescent="0.25">
      <c r="A16" s="42" t="s">
        <v>69</v>
      </c>
      <c r="B16" s="14"/>
      <c r="C16" s="48"/>
      <c r="D16" s="48"/>
      <c r="E16" s="44"/>
      <c r="F16" s="48"/>
    </row>
    <row r="17" spans="1:6" s="7" customFormat="1" ht="82.5" x14ac:dyDescent="0.25">
      <c r="A17" s="44" t="s">
        <v>71</v>
      </c>
      <c r="B17" s="14" t="s">
        <v>54</v>
      </c>
      <c r="C17" s="14">
        <v>2021</v>
      </c>
      <c r="D17" s="14">
        <v>2021</v>
      </c>
      <c r="E17" s="44" t="s">
        <v>52</v>
      </c>
      <c r="F17" s="44" t="s">
        <v>53</v>
      </c>
    </row>
    <row r="18" spans="1:6" s="7" customFormat="1" ht="82.5" x14ac:dyDescent="0.25">
      <c r="A18" s="45" t="s">
        <v>72</v>
      </c>
      <c r="B18" s="47" t="s">
        <v>54</v>
      </c>
      <c r="C18" s="28">
        <v>2022</v>
      </c>
      <c r="D18" s="28">
        <v>2022</v>
      </c>
      <c r="E18" s="44" t="s">
        <v>52</v>
      </c>
      <c r="F18" s="44" t="s">
        <v>29</v>
      </c>
    </row>
    <row r="19" spans="1:6" s="7" customFormat="1" ht="82.5" x14ac:dyDescent="0.25">
      <c r="A19" s="45" t="s">
        <v>73</v>
      </c>
      <c r="B19" s="47" t="s">
        <v>54</v>
      </c>
      <c r="C19" s="28">
        <v>2023</v>
      </c>
      <c r="D19" s="28">
        <v>2023</v>
      </c>
      <c r="E19" s="44" t="s">
        <v>52</v>
      </c>
      <c r="F19" s="44" t="s">
        <v>29</v>
      </c>
    </row>
    <row r="20" spans="1:6" s="7" customFormat="1" ht="82.5" x14ac:dyDescent="0.25">
      <c r="A20" s="42" t="s">
        <v>83</v>
      </c>
      <c r="B20" s="47" t="s">
        <v>54</v>
      </c>
      <c r="C20" s="47">
        <v>2024</v>
      </c>
      <c r="D20" s="47">
        <v>2024</v>
      </c>
      <c r="E20" s="44" t="s">
        <v>52</v>
      </c>
      <c r="F20" s="44" t="s">
        <v>29</v>
      </c>
    </row>
    <row r="21" spans="1:6" s="7" customFormat="1" ht="82.5" x14ac:dyDescent="0.25">
      <c r="A21" s="42" t="s">
        <v>83</v>
      </c>
      <c r="B21" s="47" t="s">
        <v>54</v>
      </c>
      <c r="C21" s="47">
        <v>2025</v>
      </c>
      <c r="D21" s="47">
        <v>2025</v>
      </c>
      <c r="E21" s="44" t="s">
        <v>52</v>
      </c>
      <c r="F21" s="44" t="s">
        <v>29</v>
      </c>
    </row>
    <row r="22" spans="1:6" ht="89.25" customHeight="1" x14ac:dyDescent="0.25">
      <c r="A22" s="72" t="s">
        <v>59</v>
      </c>
      <c r="B22" s="72"/>
      <c r="C22" s="72"/>
      <c r="D22" s="72"/>
      <c r="E22" s="72"/>
      <c r="F22" s="72"/>
    </row>
    <row r="23" spans="1:6" ht="89.25" customHeight="1" x14ac:dyDescent="0.25">
      <c r="A23" s="49" t="s">
        <v>120</v>
      </c>
      <c r="B23" s="50"/>
      <c r="C23" s="50"/>
      <c r="D23" s="50"/>
      <c r="E23" s="50"/>
      <c r="F23" s="50"/>
    </row>
    <row r="24" spans="1:6" ht="67.5" customHeight="1" x14ac:dyDescent="0.25">
      <c r="A24" s="51" t="s">
        <v>104</v>
      </c>
      <c r="B24" s="47" t="s">
        <v>54</v>
      </c>
      <c r="C24" s="47">
        <v>2021</v>
      </c>
      <c r="D24" s="47">
        <v>2021</v>
      </c>
      <c r="E24" s="44" t="s">
        <v>12</v>
      </c>
      <c r="F24" s="44" t="s">
        <v>68</v>
      </c>
    </row>
    <row r="25" spans="1:6" ht="67.5" customHeight="1" x14ac:dyDescent="0.25">
      <c r="A25" s="51" t="s">
        <v>105</v>
      </c>
      <c r="B25" s="47" t="s">
        <v>54</v>
      </c>
      <c r="C25" s="47">
        <v>2021</v>
      </c>
      <c r="D25" s="47">
        <v>2021</v>
      </c>
      <c r="E25" s="44" t="s">
        <v>12</v>
      </c>
      <c r="F25" s="44" t="s">
        <v>68</v>
      </c>
    </row>
    <row r="26" spans="1:6" ht="67.5" customHeight="1" x14ac:dyDescent="0.25">
      <c r="A26" s="51" t="s">
        <v>106</v>
      </c>
      <c r="B26" s="47" t="s">
        <v>54</v>
      </c>
      <c r="C26" s="47">
        <v>2021</v>
      </c>
      <c r="D26" s="47">
        <v>2021</v>
      </c>
      <c r="E26" s="44" t="s">
        <v>12</v>
      </c>
      <c r="F26" s="44" t="s">
        <v>68</v>
      </c>
    </row>
    <row r="27" spans="1:6" ht="67.5" customHeight="1" x14ac:dyDescent="0.25">
      <c r="A27" s="51" t="s">
        <v>107</v>
      </c>
      <c r="B27" s="47" t="s">
        <v>54</v>
      </c>
      <c r="C27" s="47">
        <v>2021</v>
      </c>
      <c r="D27" s="47">
        <v>2021</v>
      </c>
      <c r="E27" s="44" t="s">
        <v>12</v>
      </c>
      <c r="F27" s="44" t="s">
        <v>68</v>
      </c>
    </row>
    <row r="28" spans="1:6" ht="67.5" customHeight="1" x14ac:dyDescent="0.25">
      <c r="A28" s="51" t="s">
        <v>108</v>
      </c>
      <c r="B28" s="47" t="s">
        <v>54</v>
      </c>
      <c r="C28" s="47">
        <v>2021</v>
      </c>
      <c r="D28" s="47">
        <v>2021</v>
      </c>
      <c r="E28" s="44" t="s">
        <v>12</v>
      </c>
      <c r="F28" s="44" t="s">
        <v>68</v>
      </c>
    </row>
    <row r="29" spans="1:6" ht="67.5" customHeight="1" x14ac:dyDescent="0.25">
      <c r="A29" s="51" t="s">
        <v>109</v>
      </c>
      <c r="B29" s="47" t="s">
        <v>54</v>
      </c>
      <c r="C29" s="47">
        <v>2021</v>
      </c>
      <c r="D29" s="47">
        <v>2021</v>
      </c>
      <c r="E29" s="44" t="s">
        <v>12</v>
      </c>
      <c r="F29" s="44" t="s">
        <v>68</v>
      </c>
    </row>
    <row r="30" spans="1:6" s="109" customFormat="1" ht="89.25" customHeight="1" x14ac:dyDescent="0.25">
      <c r="A30" s="112" t="s">
        <v>121</v>
      </c>
      <c r="B30" s="113"/>
      <c r="C30" s="113"/>
      <c r="D30" s="113"/>
      <c r="E30" s="113"/>
      <c r="F30" s="113"/>
    </row>
    <row r="31" spans="1:6" s="109" customFormat="1" ht="84" customHeight="1" x14ac:dyDescent="0.25">
      <c r="A31" s="51" t="s">
        <v>84</v>
      </c>
      <c r="B31" s="67" t="s">
        <v>54</v>
      </c>
      <c r="C31" s="28">
        <v>2022</v>
      </c>
      <c r="D31" s="28">
        <v>2022</v>
      </c>
      <c r="E31" s="51" t="s">
        <v>12</v>
      </c>
      <c r="F31" s="51" t="s">
        <v>68</v>
      </c>
    </row>
    <row r="32" spans="1:6" s="109" customFormat="1" ht="66" x14ac:dyDescent="0.25">
      <c r="A32" s="51" t="s">
        <v>84</v>
      </c>
      <c r="B32" s="67" t="s">
        <v>54</v>
      </c>
      <c r="C32" s="67">
        <v>2023</v>
      </c>
      <c r="D32" s="67">
        <v>2023</v>
      </c>
      <c r="E32" s="51" t="s">
        <v>12</v>
      </c>
      <c r="F32" s="51" t="s">
        <v>68</v>
      </c>
    </row>
    <row r="33" spans="1:6" s="109" customFormat="1" ht="66" x14ac:dyDescent="0.25">
      <c r="A33" s="51" t="s">
        <v>84</v>
      </c>
      <c r="B33" s="67" t="s">
        <v>54</v>
      </c>
      <c r="C33" s="67">
        <v>2024</v>
      </c>
      <c r="D33" s="67">
        <v>2024</v>
      </c>
      <c r="E33" s="51" t="s">
        <v>12</v>
      </c>
      <c r="F33" s="51" t="s">
        <v>68</v>
      </c>
    </row>
    <row r="34" spans="1:6" s="109" customFormat="1" ht="66" x14ac:dyDescent="0.25">
      <c r="A34" s="51" t="s">
        <v>84</v>
      </c>
      <c r="B34" s="67" t="s">
        <v>54</v>
      </c>
      <c r="C34" s="67">
        <v>2025</v>
      </c>
      <c r="D34" s="67">
        <v>2025</v>
      </c>
      <c r="E34" s="51" t="s">
        <v>12</v>
      </c>
      <c r="F34" s="51" t="s">
        <v>68</v>
      </c>
    </row>
    <row r="35" spans="1:6" x14ac:dyDescent="0.25">
      <c r="B35" s="5"/>
    </row>
    <row r="36" spans="1:6" x14ac:dyDescent="0.25">
      <c r="B36" s="5"/>
    </row>
    <row r="37" spans="1:6" x14ac:dyDescent="0.25">
      <c r="B37" s="5"/>
    </row>
    <row r="38" spans="1:6" x14ac:dyDescent="0.25">
      <c r="B38" s="5"/>
    </row>
  </sheetData>
  <mergeCells count="10">
    <mergeCell ref="A22:F22"/>
    <mergeCell ref="A15:F15"/>
    <mergeCell ref="A8:F8"/>
    <mergeCell ref="A3:F3"/>
    <mergeCell ref="A4:F4"/>
    <mergeCell ref="C6:D6"/>
    <mergeCell ref="A6:A7"/>
    <mergeCell ref="B6:B7"/>
    <mergeCell ref="E6:E7"/>
    <mergeCell ref="F6:F7"/>
  </mergeCells>
  <pageMargins left="0.19685039370078741" right="0.15748031496062992" top="7.874015748031496E-2" bottom="0.19685039370078741" header="0.15748031496062992" footer="0.19685039370078741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topLeftCell="B7" zoomScaleNormal="100" zoomScaleSheetLayoutView="100" workbookViewId="0">
      <selection activeCell="E20" sqref="E20"/>
    </sheetView>
  </sheetViews>
  <sheetFormatPr defaultColWidth="9.140625" defaultRowHeight="16.5" x14ac:dyDescent="0.25"/>
  <cols>
    <col min="1" max="1" width="39.85546875" style="5" customWidth="1"/>
    <col min="2" max="2" width="38.28515625" style="5" customWidth="1"/>
    <col min="3" max="3" width="28.7109375" style="5" customWidth="1"/>
    <col min="4" max="4" width="20.28515625" style="5" customWidth="1"/>
    <col min="5" max="5" width="18.85546875" style="5" customWidth="1"/>
    <col min="6" max="6" width="21.7109375" style="5" customWidth="1"/>
    <col min="7" max="7" width="18.7109375" style="5" customWidth="1"/>
    <col min="8" max="8" width="20.85546875" style="5" customWidth="1"/>
    <col min="9" max="9" width="21.28515625" style="5" customWidth="1"/>
    <col min="10" max="16384" width="9.140625" style="5"/>
  </cols>
  <sheetData>
    <row r="1" spans="1:9" ht="15" customHeight="1" x14ac:dyDescent="0.25">
      <c r="A1" s="12"/>
      <c r="B1" s="12"/>
      <c r="C1" s="12"/>
      <c r="D1" s="76"/>
      <c r="E1" s="76" t="s">
        <v>112</v>
      </c>
      <c r="F1" s="76"/>
      <c r="G1" s="76"/>
      <c r="H1" s="76"/>
      <c r="I1" s="76"/>
    </row>
    <row r="2" spans="1:9" x14ac:dyDescent="0.25">
      <c r="A2" s="12"/>
      <c r="B2" s="12"/>
      <c r="C2" s="12"/>
      <c r="D2" s="76"/>
      <c r="E2" s="76"/>
      <c r="F2" s="76"/>
      <c r="G2" s="76"/>
      <c r="H2" s="76"/>
      <c r="I2" s="76"/>
    </row>
    <row r="3" spans="1:9" x14ac:dyDescent="0.25">
      <c r="A3" s="12"/>
      <c r="B3" s="12"/>
      <c r="C3" s="12"/>
      <c r="D3" s="76"/>
      <c r="E3" s="76"/>
      <c r="F3" s="76"/>
      <c r="G3" s="76"/>
      <c r="H3" s="76"/>
      <c r="I3" s="76"/>
    </row>
    <row r="4" spans="1:9" ht="33.75" customHeight="1" x14ac:dyDescent="0.25">
      <c r="A4" s="12"/>
      <c r="B4" s="12"/>
      <c r="C4" s="12"/>
      <c r="D4" s="76"/>
      <c r="E4" s="76"/>
      <c r="F4" s="76"/>
      <c r="G4" s="76"/>
      <c r="H4" s="76"/>
      <c r="I4" s="76"/>
    </row>
    <row r="5" spans="1:9" x14ac:dyDescent="0.25">
      <c r="A5" s="74" t="s">
        <v>113</v>
      </c>
      <c r="B5" s="74"/>
      <c r="C5" s="74"/>
      <c r="D5" s="74"/>
      <c r="E5" s="12"/>
      <c r="F5" s="12"/>
      <c r="G5" s="13"/>
      <c r="H5" s="12"/>
      <c r="I5" s="12"/>
    </row>
    <row r="6" spans="1:9" x14ac:dyDescent="0.25">
      <c r="A6" s="12"/>
      <c r="B6" s="12"/>
      <c r="C6" s="12"/>
      <c r="D6" s="12"/>
      <c r="E6" s="12"/>
      <c r="F6" s="12"/>
      <c r="G6" s="12"/>
      <c r="H6" s="12"/>
      <c r="I6" s="12"/>
    </row>
    <row r="7" spans="1:9" ht="33.75" customHeight="1" x14ac:dyDescent="0.25">
      <c r="A7" s="73" t="s">
        <v>15</v>
      </c>
      <c r="B7" s="73" t="s">
        <v>19</v>
      </c>
      <c r="C7" s="73" t="s">
        <v>16</v>
      </c>
      <c r="D7" s="77" t="s">
        <v>17</v>
      </c>
      <c r="E7" s="78"/>
      <c r="F7" s="78"/>
      <c r="G7" s="78"/>
      <c r="H7" s="78"/>
      <c r="I7" s="79"/>
    </row>
    <row r="8" spans="1:9" ht="48" customHeight="1" x14ac:dyDescent="0.25">
      <c r="A8" s="73"/>
      <c r="B8" s="73"/>
      <c r="C8" s="73"/>
      <c r="D8" s="14" t="s">
        <v>50</v>
      </c>
      <c r="E8" s="14" t="s">
        <v>26</v>
      </c>
      <c r="F8" s="14" t="s">
        <v>27</v>
      </c>
      <c r="G8" s="14" t="s">
        <v>79</v>
      </c>
      <c r="H8" s="14" t="s">
        <v>80</v>
      </c>
      <c r="I8" s="14" t="s">
        <v>81</v>
      </c>
    </row>
    <row r="9" spans="1:9" ht="15.75" customHeight="1" x14ac:dyDescent="0.25">
      <c r="A9" s="80" t="s">
        <v>76</v>
      </c>
      <c r="B9" s="80" t="s">
        <v>18</v>
      </c>
      <c r="C9" s="15" t="s">
        <v>20</v>
      </c>
      <c r="D9" s="16">
        <f t="shared" ref="D9:D12" si="0">+E9+F9+G9+H9+I9</f>
        <v>88507.278510000004</v>
      </c>
      <c r="E9" s="16">
        <f>SUM(E10:E14)</f>
        <v>43680.56151</v>
      </c>
      <c r="F9" s="16">
        <f>SUM(F10:F14)</f>
        <v>17413.358500000002</v>
      </c>
      <c r="G9" s="16">
        <f t="shared" ref="G9:I9" si="1">SUM(G10:G14)</f>
        <v>17413.358500000002</v>
      </c>
      <c r="H9" s="16">
        <f t="shared" si="1"/>
        <v>5000</v>
      </c>
      <c r="I9" s="16">
        <f t="shared" si="1"/>
        <v>5000</v>
      </c>
    </row>
    <row r="10" spans="1:9" x14ac:dyDescent="0.25">
      <c r="A10" s="80"/>
      <c r="B10" s="80"/>
      <c r="C10" s="15" t="s">
        <v>21</v>
      </c>
      <c r="D10" s="16">
        <f t="shared" si="0"/>
        <v>1505.9581000000001</v>
      </c>
      <c r="E10" s="16">
        <f t="shared" ref="E10:F12" si="2">E16</f>
        <v>0</v>
      </c>
      <c r="F10" s="16">
        <f t="shared" si="2"/>
        <v>752.97905000000003</v>
      </c>
      <c r="G10" s="16">
        <f t="shared" ref="G10:I10" si="3">G16</f>
        <v>752.97905000000003</v>
      </c>
      <c r="H10" s="16">
        <f t="shared" si="3"/>
        <v>0</v>
      </c>
      <c r="I10" s="16">
        <f t="shared" si="3"/>
        <v>0</v>
      </c>
    </row>
    <row r="11" spans="1:9" ht="45" customHeight="1" x14ac:dyDescent="0.25">
      <c r="A11" s="80"/>
      <c r="B11" s="80"/>
      <c r="C11" s="17" t="s">
        <v>22</v>
      </c>
      <c r="D11" s="16">
        <f t="shared" si="0"/>
        <v>12920.715499999998</v>
      </c>
      <c r="E11" s="16">
        <f t="shared" si="2"/>
        <v>10565.3</v>
      </c>
      <c r="F11" s="16">
        <f t="shared" si="2"/>
        <v>1177.70775</v>
      </c>
      <c r="G11" s="16">
        <f t="shared" ref="G11:I11" si="4">G17</f>
        <v>1177.70775</v>
      </c>
      <c r="H11" s="16">
        <f t="shared" si="4"/>
        <v>0</v>
      </c>
      <c r="I11" s="16">
        <f t="shared" si="4"/>
        <v>0</v>
      </c>
    </row>
    <row r="12" spans="1:9" ht="20.25" customHeight="1" x14ac:dyDescent="0.25">
      <c r="A12" s="80"/>
      <c r="B12" s="80"/>
      <c r="C12" s="17" t="s">
        <v>28</v>
      </c>
      <c r="D12" s="16">
        <f t="shared" si="0"/>
        <v>10244.228000000001</v>
      </c>
      <c r="E12" s="16">
        <f t="shared" si="2"/>
        <v>9278.8845999999994</v>
      </c>
      <c r="F12" s="16">
        <f t="shared" si="2"/>
        <v>482.67169999999999</v>
      </c>
      <c r="G12" s="16">
        <f t="shared" ref="G12:I12" si="5">G18</f>
        <v>482.67169999999999</v>
      </c>
      <c r="H12" s="16">
        <f t="shared" si="5"/>
        <v>0</v>
      </c>
      <c r="I12" s="16">
        <f t="shared" si="5"/>
        <v>0</v>
      </c>
    </row>
    <row r="13" spans="1:9" ht="33" x14ac:dyDescent="0.25">
      <c r="A13" s="80"/>
      <c r="B13" s="80"/>
      <c r="C13" s="17" t="s">
        <v>77</v>
      </c>
      <c r="D13" s="16">
        <f>+E13+F13+G13+H13+I13</f>
        <v>20836.376909999999</v>
      </c>
      <c r="E13" s="18">
        <f>E19</f>
        <v>836.37690999999904</v>
      </c>
      <c r="F13" s="18">
        <f t="shared" ref="F13:I13" si="6">F19</f>
        <v>10000</v>
      </c>
      <c r="G13" s="18">
        <f t="shared" si="6"/>
        <v>10000</v>
      </c>
      <c r="H13" s="18">
        <f t="shared" si="6"/>
        <v>0</v>
      </c>
      <c r="I13" s="18">
        <f t="shared" si="6"/>
        <v>0</v>
      </c>
    </row>
    <row r="14" spans="1:9" ht="18" customHeight="1" x14ac:dyDescent="0.25">
      <c r="A14" s="80"/>
      <c r="B14" s="80"/>
      <c r="C14" s="17" t="s">
        <v>23</v>
      </c>
      <c r="D14" s="16">
        <f>+E14+F14+G14+H14+I14</f>
        <v>43000</v>
      </c>
      <c r="E14" s="16">
        <f>E20</f>
        <v>23000</v>
      </c>
      <c r="F14" s="16">
        <f>F20</f>
        <v>5000</v>
      </c>
      <c r="G14" s="16">
        <f t="shared" ref="G14:I14" si="7">G20</f>
        <v>5000</v>
      </c>
      <c r="H14" s="16">
        <f t="shared" si="7"/>
        <v>5000</v>
      </c>
      <c r="I14" s="16">
        <f t="shared" si="7"/>
        <v>5000</v>
      </c>
    </row>
    <row r="15" spans="1:9" ht="19.5" customHeight="1" x14ac:dyDescent="0.25">
      <c r="A15" s="80"/>
      <c r="B15" s="80" t="s">
        <v>55</v>
      </c>
      <c r="C15" s="19" t="s">
        <v>20</v>
      </c>
      <c r="D15" s="20">
        <f>+E15+F15+G15+H15+I15</f>
        <v>88507.278510000004</v>
      </c>
      <c r="E15" s="20">
        <f>SUM(E16:E20)</f>
        <v>43680.56151</v>
      </c>
      <c r="F15" s="20">
        <f>SUM(F16:F20)</f>
        <v>17413.358500000002</v>
      </c>
      <c r="G15" s="20">
        <f t="shared" ref="G15:I15" si="8">SUM(G16:G20)</f>
        <v>17413.358500000002</v>
      </c>
      <c r="H15" s="20">
        <f t="shared" si="8"/>
        <v>5000</v>
      </c>
      <c r="I15" s="20">
        <f t="shared" si="8"/>
        <v>5000</v>
      </c>
    </row>
    <row r="16" spans="1:9" x14ac:dyDescent="0.25">
      <c r="A16" s="80"/>
      <c r="B16" s="80"/>
      <c r="C16" s="17" t="s">
        <v>21</v>
      </c>
      <c r="D16" s="16">
        <f>SUM(E16:I16)</f>
        <v>1505.9581000000001</v>
      </c>
      <c r="E16" s="18">
        <v>0</v>
      </c>
      <c r="F16" s="16">
        <v>752.97905000000003</v>
      </c>
      <c r="G16" s="21">
        <v>752.97905000000003</v>
      </c>
      <c r="H16" s="22">
        <v>0</v>
      </c>
      <c r="I16" s="22">
        <v>0</v>
      </c>
    </row>
    <row r="17" spans="1:9" ht="30" customHeight="1" x14ac:dyDescent="0.25">
      <c r="A17" s="80"/>
      <c r="B17" s="80"/>
      <c r="C17" s="17" t="s">
        <v>22</v>
      </c>
      <c r="D17" s="16">
        <f>SUM(E17:I17)</f>
        <v>12920.715499999998</v>
      </c>
      <c r="E17" s="18">
        <f>6565.3+4000</f>
        <v>10565.3</v>
      </c>
      <c r="F17" s="16">
        <v>1177.70775</v>
      </c>
      <c r="G17" s="23">
        <v>1177.70775</v>
      </c>
      <c r="H17" s="22">
        <v>0</v>
      </c>
      <c r="I17" s="22">
        <v>0</v>
      </c>
    </row>
    <row r="18" spans="1:9" x14ac:dyDescent="0.25">
      <c r="A18" s="80"/>
      <c r="B18" s="80"/>
      <c r="C18" s="17" t="s">
        <v>28</v>
      </c>
      <c r="D18" s="16">
        <f>SUM(E18:I18)</f>
        <v>10244.228000000001</v>
      </c>
      <c r="E18" s="18">
        <f>7637.5596+1641.325</f>
        <v>9278.8845999999994</v>
      </c>
      <c r="F18" s="16">
        <f>482.6717</f>
        <v>482.67169999999999</v>
      </c>
      <c r="G18" s="21">
        <f>482.6717</f>
        <v>482.67169999999999</v>
      </c>
      <c r="H18" s="22">
        <v>0</v>
      </c>
      <c r="I18" s="22">
        <v>0</v>
      </c>
    </row>
    <row r="19" spans="1:9" ht="33" x14ac:dyDescent="0.25">
      <c r="A19" s="80"/>
      <c r="B19" s="80"/>
      <c r="C19" s="17" t="s">
        <v>77</v>
      </c>
      <c r="D19" s="16">
        <f>SUM(E19:I19)</f>
        <v>20836.376909999999</v>
      </c>
      <c r="E19" s="18">
        <f>16836.37691-16000</f>
        <v>836.37690999999904</v>
      </c>
      <c r="F19" s="18">
        <v>10000</v>
      </c>
      <c r="G19" s="24">
        <f>10000</f>
        <v>10000</v>
      </c>
      <c r="H19" s="22">
        <v>0</v>
      </c>
      <c r="I19" s="22">
        <v>0</v>
      </c>
    </row>
    <row r="20" spans="1:9" ht="41.25" customHeight="1" x14ac:dyDescent="0.25">
      <c r="A20" s="80"/>
      <c r="B20" s="80"/>
      <c r="C20" s="15" t="s">
        <v>23</v>
      </c>
      <c r="D20" s="16">
        <f>SUM(E20:I20)</f>
        <v>43000</v>
      </c>
      <c r="E20" s="16">
        <v>23000</v>
      </c>
      <c r="F20" s="16">
        <v>5000</v>
      </c>
      <c r="G20" s="24">
        <v>5000</v>
      </c>
      <c r="H20" s="22">
        <v>5000</v>
      </c>
      <c r="I20" s="22">
        <v>5000</v>
      </c>
    </row>
    <row r="21" spans="1:9" x14ac:dyDescent="0.25">
      <c r="D21" s="9"/>
      <c r="E21" s="9"/>
      <c r="F21" s="9"/>
      <c r="G21" s="9"/>
      <c r="H21" s="9"/>
    </row>
    <row r="24" spans="1:9" x14ac:dyDescent="0.25">
      <c r="E24" s="9"/>
    </row>
  </sheetData>
  <mergeCells count="10">
    <mergeCell ref="E1:I4"/>
    <mergeCell ref="D7:I7"/>
    <mergeCell ref="A9:A20"/>
    <mergeCell ref="B15:B20"/>
    <mergeCell ref="B9:B14"/>
    <mergeCell ref="D1:D4"/>
    <mergeCell ref="A7:A8"/>
    <mergeCell ref="B7:B8"/>
    <mergeCell ref="C7:C8"/>
    <mergeCell ref="A5:D5"/>
  </mergeCells>
  <printOptions horizontalCentered="1"/>
  <pageMargins left="0.39370078740157483" right="0.39370078740157483" top="0.78740157480314965" bottom="0.78740157480314965" header="0.15748031496062992" footer="0.15748031496062992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0"/>
  <sheetViews>
    <sheetView tabSelected="1" view="pageBreakPreview" topLeftCell="A22" zoomScale="60" zoomScaleNormal="67" workbookViewId="0">
      <selection activeCell="C21" sqref="C21:C26"/>
    </sheetView>
  </sheetViews>
  <sheetFormatPr defaultColWidth="9.140625" defaultRowHeight="16.5" x14ac:dyDescent="0.25"/>
  <cols>
    <col min="1" max="1" width="5" style="1" customWidth="1"/>
    <col min="2" max="2" width="66" style="2" customWidth="1"/>
    <col min="3" max="3" width="21.140625" style="1" customWidth="1"/>
    <col min="4" max="4" width="24.28515625" style="1" customWidth="1"/>
    <col min="5" max="5" width="7.28515625" style="1" customWidth="1"/>
    <col min="6" max="6" width="11.85546875" style="1" customWidth="1"/>
    <col min="7" max="7" width="20.140625" style="1" customWidth="1"/>
    <col min="8" max="12" width="7.7109375" style="1" customWidth="1"/>
    <col min="13" max="13" width="5.7109375" style="1" customWidth="1"/>
    <col min="14" max="14" width="9.140625" style="1"/>
    <col min="15" max="15" width="13.42578125" style="1" customWidth="1"/>
    <col min="16" max="16" width="7" style="1" customWidth="1"/>
    <col min="17" max="17" width="7.42578125" style="1" customWidth="1"/>
    <col min="18" max="18" width="6.5703125" style="1" customWidth="1"/>
    <col min="19" max="19" width="7" style="1" customWidth="1"/>
    <col min="20" max="20" width="9.140625" style="1"/>
    <col min="21" max="21" width="8" style="1" customWidth="1"/>
    <col min="22" max="22" width="6.5703125" style="1" customWidth="1"/>
    <col min="23" max="23" width="9.140625" style="1"/>
    <col min="24" max="24" width="12.5703125" style="1" customWidth="1"/>
    <col min="25" max="16384" width="9.140625" style="1"/>
  </cols>
  <sheetData>
    <row r="1" spans="1:24" ht="16.5" customHeight="1" x14ac:dyDescent="0.25"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101" t="s">
        <v>114</v>
      </c>
      <c r="P1" s="101"/>
      <c r="Q1" s="101"/>
      <c r="R1" s="101"/>
      <c r="S1" s="101"/>
      <c r="T1" s="101"/>
      <c r="U1" s="101"/>
      <c r="V1" s="101"/>
      <c r="W1" s="101"/>
      <c r="X1" s="101"/>
    </row>
    <row r="2" spans="1:24" x14ac:dyDescent="0.25"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101"/>
      <c r="P2" s="101"/>
      <c r="Q2" s="101"/>
      <c r="R2" s="101"/>
      <c r="S2" s="101"/>
      <c r="T2" s="101"/>
      <c r="U2" s="101"/>
      <c r="V2" s="101"/>
      <c r="W2" s="101"/>
      <c r="X2" s="101"/>
    </row>
    <row r="3" spans="1:24" x14ac:dyDescent="0.25">
      <c r="B3" s="52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101"/>
      <c r="P3" s="101"/>
      <c r="Q3" s="101"/>
      <c r="R3" s="101"/>
      <c r="S3" s="101"/>
      <c r="T3" s="101"/>
      <c r="U3" s="101"/>
      <c r="V3" s="101"/>
      <c r="W3" s="101"/>
      <c r="X3" s="101"/>
    </row>
    <row r="4" spans="1:24" x14ac:dyDescent="0.25">
      <c r="B4" s="52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101"/>
      <c r="P4" s="101"/>
      <c r="Q4" s="101"/>
      <c r="R4" s="101"/>
      <c r="S4" s="101"/>
      <c r="T4" s="101"/>
      <c r="U4" s="101"/>
      <c r="V4" s="101"/>
      <c r="W4" s="101"/>
      <c r="X4" s="101"/>
    </row>
    <row r="5" spans="1:24" x14ac:dyDescent="0.25"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101"/>
      <c r="P5" s="101"/>
      <c r="Q5" s="101"/>
      <c r="R5" s="101"/>
      <c r="S5" s="101"/>
      <c r="T5" s="101"/>
      <c r="U5" s="101"/>
      <c r="V5" s="101"/>
      <c r="W5" s="101"/>
      <c r="X5" s="101"/>
    </row>
    <row r="6" spans="1:24" x14ac:dyDescent="0.25">
      <c r="B6" s="52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101"/>
      <c r="P6" s="101"/>
      <c r="Q6" s="101"/>
      <c r="R6" s="101"/>
      <c r="S6" s="101"/>
      <c r="T6" s="101"/>
      <c r="U6" s="101"/>
      <c r="V6" s="101"/>
      <c r="W6" s="101"/>
      <c r="X6" s="101"/>
    </row>
    <row r="7" spans="1:24" x14ac:dyDescent="0.25">
      <c r="B7" s="52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101"/>
      <c r="P7" s="101"/>
      <c r="Q7" s="101"/>
      <c r="R7" s="101"/>
      <c r="S7" s="101"/>
      <c r="T7" s="101"/>
      <c r="U7" s="101"/>
      <c r="V7" s="101"/>
      <c r="W7" s="101"/>
      <c r="X7" s="101"/>
    </row>
    <row r="8" spans="1:24" x14ac:dyDescent="0.25">
      <c r="B8" s="52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101"/>
      <c r="P8" s="101"/>
      <c r="Q8" s="101"/>
      <c r="R8" s="101"/>
      <c r="S8" s="101"/>
      <c r="T8" s="101"/>
      <c r="U8" s="101"/>
      <c r="V8" s="101"/>
      <c r="W8" s="101"/>
      <c r="X8" s="101"/>
    </row>
    <row r="9" spans="1:24" x14ac:dyDescent="0.25">
      <c r="B9" s="52"/>
      <c r="C9" s="54" t="s">
        <v>115</v>
      </c>
      <c r="D9" s="54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</row>
    <row r="10" spans="1:24" x14ac:dyDescent="0.25">
      <c r="B10" s="52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</row>
    <row r="11" spans="1:24" x14ac:dyDescent="0.25">
      <c r="B11" s="52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</row>
    <row r="12" spans="1:24" ht="82.5" customHeight="1" x14ac:dyDescent="0.25">
      <c r="A12" s="84" t="s">
        <v>2</v>
      </c>
      <c r="B12" s="87" t="s">
        <v>37</v>
      </c>
      <c r="C12" s="87" t="s">
        <v>38</v>
      </c>
      <c r="D12" s="87" t="s">
        <v>7</v>
      </c>
      <c r="E12" s="99" t="s">
        <v>39</v>
      </c>
      <c r="F12" s="99"/>
      <c r="G12" s="99"/>
      <c r="H12" s="99"/>
      <c r="I12" s="99" t="s">
        <v>39</v>
      </c>
      <c r="J12" s="99"/>
      <c r="K12" s="99"/>
      <c r="L12" s="99"/>
      <c r="M12" s="99" t="s">
        <v>39</v>
      </c>
      <c r="N12" s="99"/>
      <c r="O12" s="99"/>
      <c r="P12" s="99"/>
      <c r="Q12" s="99" t="s">
        <v>39</v>
      </c>
      <c r="R12" s="99"/>
      <c r="S12" s="99"/>
      <c r="T12" s="99"/>
      <c r="U12" s="99" t="s">
        <v>39</v>
      </c>
      <c r="V12" s="99"/>
      <c r="W12" s="99"/>
      <c r="X12" s="99"/>
    </row>
    <row r="13" spans="1:24" x14ac:dyDescent="0.25">
      <c r="A13" s="85"/>
      <c r="B13" s="88"/>
      <c r="C13" s="88"/>
      <c r="D13" s="88"/>
      <c r="E13" s="99" t="s">
        <v>40</v>
      </c>
      <c r="F13" s="99"/>
      <c r="G13" s="99"/>
      <c r="H13" s="99"/>
      <c r="I13" s="102" t="s">
        <v>86</v>
      </c>
      <c r="J13" s="103"/>
      <c r="K13" s="103"/>
      <c r="L13" s="104"/>
      <c r="M13" s="99" t="s">
        <v>85</v>
      </c>
      <c r="N13" s="99"/>
      <c r="O13" s="99"/>
      <c r="P13" s="99"/>
      <c r="Q13" s="99" t="s">
        <v>87</v>
      </c>
      <c r="R13" s="99"/>
      <c r="S13" s="99"/>
      <c r="T13" s="99"/>
      <c r="U13" s="99" t="s">
        <v>88</v>
      </c>
      <c r="V13" s="99"/>
      <c r="W13" s="99"/>
      <c r="X13" s="99"/>
    </row>
    <row r="14" spans="1:24" ht="57" customHeight="1" x14ac:dyDescent="0.25">
      <c r="A14" s="86"/>
      <c r="B14" s="89"/>
      <c r="C14" s="89"/>
      <c r="D14" s="89"/>
      <c r="E14" s="55" t="s">
        <v>41</v>
      </c>
      <c r="F14" s="55" t="s">
        <v>42</v>
      </c>
      <c r="G14" s="55" t="s">
        <v>43</v>
      </c>
      <c r="H14" s="55" t="s">
        <v>44</v>
      </c>
      <c r="I14" s="55"/>
      <c r="J14" s="55"/>
      <c r="K14" s="55"/>
      <c r="L14" s="55"/>
      <c r="M14" s="55" t="s">
        <v>41</v>
      </c>
      <c r="N14" s="55" t="s">
        <v>42</v>
      </c>
      <c r="O14" s="55" t="s">
        <v>43</v>
      </c>
      <c r="P14" s="55" t="s">
        <v>44</v>
      </c>
      <c r="Q14" s="55" t="s">
        <v>41</v>
      </c>
      <c r="R14" s="55" t="s">
        <v>42</v>
      </c>
      <c r="S14" s="55" t="s">
        <v>43</v>
      </c>
      <c r="T14" s="55" t="s">
        <v>44</v>
      </c>
      <c r="U14" s="55" t="s">
        <v>41</v>
      </c>
      <c r="V14" s="55" t="s">
        <v>42</v>
      </c>
      <c r="W14" s="55" t="s">
        <v>43</v>
      </c>
      <c r="X14" s="55" t="s">
        <v>44</v>
      </c>
    </row>
    <row r="15" spans="1:24" ht="33" customHeight="1" x14ac:dyDescent="0.25">
      <c r="A15" s="90">
        <v>1</v>
      </c>
      <c r="B15" s="56" t="s">
        <v>45</v>
      </c>
      <c r="C15" s="93" t="s">
        <v>46</v>
      </c>
      <c r="D15" s="93" t="s">
        <v>36</v>
      </c>
      <c r="E15" s="100"/>
      <c r="F15" s="100"/>
      <c r="G15" s="100"/>
      <c r="H15" s="100"/>
      <c r="I15" s="96"/>
      <c r="J15" s="97"/>
      <c r="K15" s="97"/>
      <c r="L15" s="98"/>
      <c r="M15" s="100"/>
      <c r="N15" s="100"/>
      <c r="O15" s="100"/>
      <c r="P15" s="100"/>
      <c r="Q15" s="96"/>
      <c r="R15" s="97"/>
      <c r="S15" s="97"/>
      <c r="T15" s="98"/>
      <c r="U15" s="96"/>
      <c r="V15" s="97"/>
      <c r="W15" s="97"/>
      <c r="X15" s="98"/>
    </row>
    <row r="16" spans="1:24" ht="49.5" x14ac:dyDescent="0.25">
      <c r="A16" s="91"/>
      <c r="B16" s="45" t="s">
        <v>103</v>
      </c>
      <c r="C16" s="94"/>
      <c r="D16" s="94"/>
      <c r="E16" s="81" t="s">
        <v>48</v>
      </c>
      <c r="F16" s="82"/>
      <c r="G16" s="82"/>
      <c r="H16" s="83"/>
      <c r="I16" s="57"/>
      <c r="J16" s="57"/>
      <c r="K16" s="57"/>
      <c r="L16" s="57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</row>
    <row r="17" spans="1:24" ht="38.25" customHeight="1" x14ac:dyDescent="0.25">
      <c r="A17" s="91"/>
      <c r="B17" s="45" t="s">
        <v>82</v>
      </c>
      <c r="C17" s="94"/>
      <c r="D17" s="94"/>
      <c r="E17" s="58"/>
      <c r="F17" s="58"/>
      <c r="G17" s="58"/>
      <c r="H17" s="58"/>
      <c r="I17" s="81" t="s">
        <v>48</v>
      </c>
      <c r="J17" s="82"/>
      <c r="K17" s="82"/>
      <c r="L17" s="83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</row>
    <row r="18" spans="1:24" ht="38.25" customHeight="1" x14ac:dyDescent="0.25">
      <c r="A18" s="91"/>
      <c r="B18" s="45" t="s">
        <v>82</v>
      </c>
      <c r="C18" s="94"/>
      <c r="D18" s="94"/>
      <c r="E18" s="58"/>
      <c r="F18" s="58"/>
      <c r="G18" s="58"/>
      <c r="H18" s="58"/>
      <c r="I18" s="58"/>
      <c r="J18" s="58"/>
      <c r="K18" s="58"/>
      <c r="L18" s="58"/>
      <c r="M18" s="81" t="s">
        <v>48</v>
      </c>
      <c r="N18" s="82"/>
      <c r="O18" s="82"/>
      <c r="P18" s="83"/>
      <c r="Q18" s="58"/>
      <c r="R18" s="58"/>
      <c r="S18" s="58"/>
      <c r="T18" s="58"/>
      <c r="U18" s="58"/>
      <c r="V18" s="58"/>
      <c r="W18" s="58"/>
      <c r="X18" s="58"/>
    </row>
    <row r="19" spans="1:24" ht="46.5" customHeight="1" x14ac:dyDescent="0.25">
      <c r="A19" s="92"/>
      <c r="B19" s="45" t="s">
        <v>82</v>
      </c>
      <c r="C19" s="94"/>
      <c r="D19" s="94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81" t="s">
        <v>48</v>
      </c>
      <c r="R19" s="82"/>
      <c r="S19" s="82"/>
      <c r="T19" s="83"/>
      <c r="U19" s="58"/>
      <c r="V19" s="58"/>
      <c r="W19" s="58"/>
      <c r="X19" s="58"/>
    </row>
    <row r="20" spans="1:24" ht="46.5" customHeight="1" x14ac:dyDescent="0.25">
      <c r="A20" s="11"/>
      <c r="B20" s="45" t="s">
        <v>82</v>
      </c>
      <c r="C20" s="95"/>
      <c r="D20" s="95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81" t="s">
        <v>47</v>
      </c>
      <c r="V20" s="82"/>
      <c r="W20" s="82"/>
      <c r="X20" s="83"/>
    </row>
    <row r="21" spans="1:24" ht="25.5" customHeight="1" x14ac:dyDescent="0.25">
      <c r="A21" s="90">
        <v>2</v>
      </c>
      <c r="B21" s="56" t="s">
        <v>49</v>
      </c>
      <c r="C21" s="93" t="s">
        <v>46</v>
      </c>
      <c r="D21" s="93" t="s">
        <v>36</v>
      </c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</row>
    <row r="22" spans="1:24" ht="24" customHeight="1" x14ac:dyDescent="0.25">
      <c r="A22" s="91"/>
      <c r="B22" s="59" t="s">
        <v>71</v>
      </c>
      <c r="C22" s="94"/>
      <c r="D22" s="94"/>
      <c r="E22" s="81" t="s">
        <v>47</v>
      </c>
      <c r="F22" s="82"/>
      <c r="G22" s="82"/>
      <c r="H22" s="83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</row>
    <row r="23" spans="1:24" ht="24" customHeight="1" x14ac:dyDescent="0.25">
      <c r="A23" s="91"/>
      <c r="B23" s="45" t="s">
        <v>72</v>
      </c>
      <c r="C23" s="94"/>
      <c r="D23" s="94"/>
      <c r="E23" s="58"/>
      <c r="F23" s="58"/>
      <c r="G23" s="58"/>
      <c r="H23" s="81" t="s">
        <v>47</v>
      </c>
      <c r="I23" s="82"/>
      <c r="J23" s="82"/>
      <c r="K23" s="82"/>
      <c r="L23" s="83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</row>
    <row r="24" spans="1:24" ht="61.5" customHeight="1" x14ac:dyDescent="0.25">
      <c r="A24" s="91"/>
      <c r="B24" s="60" t="s">
        <v>73</v>
      </c>
      <c r="C24" s="94"/>
      <c r="D24" s="94"/>
      <c r="E24" s="58"/>
      <c r="F24" s="58"/>
      <c r="G24" s="58"/>
      <c r="H24" s="58"/>
      <c r="I24" s="58"/>
      <c r="J24" s="58"/>
      <c r="K24" s="58"/>
      <c r="L24" s="58"/>
      <c r="M24" s="81" t="s">
        <v>47</v>
      </c>
      <c r="N24" s="82"/>
      <c r="O24" s="82"/>
      <c r="P24" s="83"/>
      <c r="Q24" s="61"/>
      <c r="R24" s="61"/>
      <c r="S24" s="61"/>
      <c r="T24" s="61"/>
      <c r="U24" s="58"/>
      <c r="V24" s="58"/>
      <c r="W24" s="58"/>
      <c r="X24" s="58"/>
    </row>
    <row r="25" spans="1:24" ht="61.5" customHeight="1" x14ac:dyDescent="0.25">
      <c r="A25" s="91"/>
      <c r="B25" s="60" t="s">
        <v>83</v>
      </c>
      <c r="C25" s="94"/>
      <c r="D25" s="94"/>
      <c r="E25" s="58"/>
      <c r="F25" s="58"/>
      <c r="G25" s="58"/>
      <c r="H25" s="58"/>
      <c r="I25" s="58"/>
      <c r="J25" s="58"/>
      <c r="K25" s="58"/>
      <c r="L25" s="58"/>
      <c r="M25" s="62"/>
      <c r="N25" s="63"/>
      <c r="O25" s="63"/>
      <c r="P25" s="57"/>
      <c r="Q25" s="81" t="s">
        <v>47</v>
      </c>
      <c r="R25" s="82"/>
      <c r="S25" s="82"/>
      <c r="T25" s="83"/>
      <c r="U25" s="62"/>
      <c r="V25" s="63"/>
      <c r="W25" s="63"/>
      <c r="X25" s="57"/>
    </row>
    <row r="26" spans="1:24" ht="61.5" customHeight="1" x14ac:dyDescent="0.25">
      <c r="A26" s="91"/>
      <c r="B26" s="60" t="s">
        <v>83</v>
      </c>
      <c r="C26" s="94"/>
      <c r="D26" s="94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81" t="s">
        <v>47</v>
      </c>
      <c r="V26" s="82"/>
      <c r="W26" s="82"/>
      <c r="X26" s="83"/>
    </row>
    <row r="27" spans="1:24" ht="22.5" customHeight="1" x14ac:dyDescent="0.25">
      <c r="A27" s="90">
        <v>3</v>
      </c>
      <c r="B27" s="64" t="s">
        <v>67</v>
      </c>
      <c r="C27" s="100" t="s">
        <v>46</v>
      </c>
      <c r="D27" s="100" t="s">
        <v>36</v>
      </c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58"/>
    </row>
    <row r="28" spans="1:24" ht="48" customHeight="1" x14ac:dyDescent="0.25">
      <c r="A28" s="91"/>
      <c r="B28" s="51" t="s">
        <v>104</v>
      </c>
      <c r="C28" s="100"/>
      <c r="D28" s="100"/>
      <c r="E28" s="105" t="s">
        <v>47</v>
      </c>
      <c r="F28" s="106"/>
      <c r="G28" s="106"/>
      <c r="H28" s="107"/>
      <c r="I28" s="66"/>
      <c r="J28" s="66"/>
      <c r="K28" s="66"/>
      <c r="L28" s="66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</row>
    <row r="29" spans="1:24" ht="54" customHeight="1" x14ac:dyDescent="0.25">
      <c r="A29" s="91"/>
      <c r="B29" s="51" t="s">
        <v>105</v>
      </c>
      <c r="C29" s="100"/>
      <c r="D29" s="100"/>
      <c r="E29" s="105" t="s">
        <v>47</v>
      </c>
      <c r="F29" s="106"/>
      <c r="G29" s="106"/>
      <c r="H29" s="107"/>
      <c r="I29" s="66"/>
      <c r="J29" s="66"/>
      <c r="K29" s="66"/>
      <c r="L29" s="66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</row>
    <row r="30" spans="1:24" ht="50.25" customHeight="1" x14ac:dyDescent="0.25">
      <c r="A30" s="91"/>
      <c r="B30" s="51" t="s">
        <v>106</v>
      </c>
      <c r="C30" s="100"/>
      <c r="D30" s="100"/>
      <c r="E30" s="105" t="s">
        <v>47</v>
      </c>
      <c r="F30" s="106"/>
      <c r="G30" s="106"/>
      <c r="H30" s="107"/>
      <c r="I30" s="66"/>
      <c r="J30" s="66"/>
      <c r="K30" s="66"/>
      <c r="L30" s="66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</row>
    <row r="31" spans="1:24" ht="50.25" customHeight="1" x14ac:dyDescent="0.25">
      <c r="A31" s="91"/>
      <c r="B31" s="51" t="s">
        <v>107</v>
      </c>
      <c r="C31" s="100"/>
      <c r="D31" s="100"/>
      <c r="E31" s="105" t="s">
        <v>47</v>
      </c>
      <c r="F31" s="106"/>
      <c r="G31" s="106"/>
      <c r="H31" s="107"/>
      <c r="I31" s="66"/>
      <c r="J31" s="66"/>
      <c r="K31" s="66"/>
      <c r="L31" s="66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</row>
    <row r="32" spans="1:24" ht="48" customHeight="1" x14ac:dyDescent="0.25">
      <c r="A32" s="91"/>
      <c r="B32" s="51" t="s">
        <v>108</v>
      </c>
      <c r="C32" s="100"/>
      <c r="D32" s="100"/>
      <c r="E32" s="105" t="s">
        <v>47</v>
      </c>
      <c r="F32" s="106"/>
      <c r="G32" s="106"/>
      <c r="H32" s="107"/>
      <c r="I32" s="66"/>
      <c r="J32" s="66"/>
      <c r="K32" s="66"/>
      <c r="L32" s="66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</row>
    <row r="33" spans="1:24" ht="46.5" customHeight="1" x14ac:dyDescent="0.25">
      <c r="A33" s="91"/>
      <c r="B33" s="51" t="s">
        <v>109</v>
      </c>
      <c r="C33" s="100"/>
      <c r="D33" s="100"/>
      <c r="E33" s="105" t="s">
        <v>47</v>
      </c>
      <c r="F33" s="106"/>
      <c r="G33" s="106"/>
      <c r="H33" s="107"/>
      <c r="I33" s="66"/>
      <c r="J33" s="66"/>
      <c r="K33" s="66"/>
      <c r="L33" s="66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</row>
    <row r="34" spans="1:24" s="109" customFormat="1" ht="22.5" customHeight="1" x14ac:dyDescent="0.25">
      <c r="A34" s="108">
        <v>4</v>
      </c>
      <c r="B34" s="64" t="s">
        <v>122</v>
      </c>
      <c r="C34" s="100"/>
      <c r="D34" s="100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58"/>
    </row>
    <row r="35" spans="1:24" s="109" customFormat="1" ht="24" customHeight="1" x14ac:dyDescent="0.25">
      <c r="A35" s="108"/>
      <c r="B35" s="51" t="s">
        <v>84</v>
      </c>
      <c r="C35" s="100"/>
      <c r="D35" s="100"/>
      <c r="E35" s="66"/>
      <c r="F35" s="66"/>
      <c r="G35" s="66"/>
      <c r="H35" s="66"/>
      <c r="I35" s="105" t="s">
        <v>47</v>
      </c>
      <c r="J35" s="106"/>
      <c r="K35" s="106"/>
      <c r="L35" s="107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</row>
    <row r="36" spans="1:24" s="109" customFormat="1" ht="27.75" customHeight="1" x14ac:dyDescent="0.25">
      <c r="A36" s="108"/>
      <c r="B36" s="51" t="s">
        <v>84</v>
      </c>
      <c r="C36" s="100"/>
      <c r="D36" s="100"/>
      <c r="E36" s="65"/>
      <c r="F36" s="65"/>
      <c r="G36" s="65"/>
      <c r="H36" s="65"/>
      <c r="I36" s="65"/>
      <c r="J36" s="65"/>
      <c r="K36" s="65"/>
      <c r="L36" s="65"/>
      <c r="M36" s="105" t="s">
        <v>47</v>
      </c>
      <c r="N36" s="106"/>
      <c r="O36" s="106"/>
      <c r="P36" s="107"/>
      <c r="Q36" s="65"/>
      <c r="R36" s="65"/>
      <c r="S36" s="65"/>
      <c r="T36" s="65"/>
      <c r="U36" s="65"/>
      <c r="V36" s="65"/>
      <c r="W36" s="65"/>
      <c r="X36" s="65"/>
    </row>
    <row r="37" spans="1:24" s="109" customFormat="1" ht="27.75" customHeight="1" x14ac:dyDescent="0.25">
      <c r="A37" s="108"/>
      <c r="B37" s="51" t="s">
        <v>84</v>
      </c>
      <c r="C37" s="100"/>
      <c r="D37" s="100"/>
      <c r="E37" s="65"/>
      <c r="F37" s="58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105" t="s">
        <v>47</v>
      </c>
      <c r="R37" s="106"/>
      <c r="S37" s="106"/>
      <c r="T37" s="107"/>
      <c r="U37" s="65"/>
      <c r="V37" s="65"/>
      <c r="W37" s="65"/>
      <c r="X37" s="65"/>
    </row>
    <row r="38" spans="1:24" s="109" customFormat="1" ht="27.75" customHeight="1" x14ac:dyDescent="0.25">
      <c r="A38" s="108"/>
      <c r="B38" s="51" t="s">
        <v>84</v>
      </c>
      <c r="C38" s="100"/>
      <c r="D38" s="100"/>
      <c r="E38" s="65"/>
      <c r="F38" s="58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105" t="s">
        <v>47</v>
      </c>
      <c r="V38" s="106"/>
      <c r="W38" s="106"/>
      <c r="X38" s="107"/>
    </row>
    <row r="39" spans="1:24" s="109" customFormat="1" ht="27.75" customHeight="1" x14ac:dyDescent="0.25">
      <c r="A39" s="108"/>
      <c r="B39" s="51" t="s">
        <v>84</v>
      </c>
      <c r="C39" s="100"/>
      <c r="D39" s="100"/>
      <c r="E39" s="65"/>
      <c r="F39" s="58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</row>
    <row r="40" spans="1:24" s="109" customFormat="1" x14ac:dyDescent="0.25">
      <c r="B40" s="110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</row>
  </sheetData>
  <mergeCells count="50">
    <mergeCell ref="E28:H28"/>
    <mergeCell ref="E31:H31"/>
    <mergeCell ref="E32:H32"/>
    <mergeCell ref="E30:H30"/>
    <mergeCell ref="E33:H33"/>
    <mergeCell ref="E29:H29"/>
    <mergeCell ref="A21:A26"/>
    <mergeCell ref="C21:C26"/>
    <mergeCell ref="C27:C39"/>
    <mergeCell ref="D21:D26"/>
    <mergeCell ref="D27:D39"/>
    <mergeCell ref="A27:A33"/>
    <mergeCell ref="A34:A39"/>
    <mergeCell ref="I13:L13"/>
    <mergeCell ref="I15:L15"/>
    <mergeCell ref="E15:H15"/>
    <mergeCell ref="E13:H13"/>
    <mergeCell ref="Q19:T19"/>
    <mergeCell ref="Q15:T15"/>
    <mergeCell ref="I17:L17"/>
    <mergeCell ref="M18:P18"/>
    <mergeCell ref="E16:H16"/>
    <mergeCell ref="O1:X8"/>
    <mergeCell ref="E12:H12"/>
    <mergeCell ref="M12:P12"/>
    <mergeCell ref="Q12:T12"/>
    <mergeCell ref="U12:X12"/>
    <mergeCell ref="I12:L12"/>
    <mergeCell ref="U15:X15"/>
    <mergeCell ref="Q13:T13"/>
    <mergeCell ref="M15:P15"/>
    <mergeCell ref="U13:X13"/>
    <mergeCell ref="M13:P13"/>
    <mergeCell ref="A12:A14"/>
    <mergeCell ref="B12:B14"/>
    <mergeCell ref="C12:C14"/>
    <mergeCell ref="D12:D14"/>
    <mergeCell ref="A15:A19"/>
    <mergeCell ref="C15:C20"/>
    <mergeCell ref="D15:D20"/>
    <mergeCell ref="M24:P24"/>
    <mergeCell ref="Q25:T25"/>
    <mergeCell ref="U20:X20"/>
    <mergeCell ref="E22:H22"/>
    <mergeCell ref="H23:L23"/>
    <mergeCell ref="M36:P36"/>
    <mergeCell ref="Q37:T37"/>
    <mergeCell ref="U38:X38"/>
    <mergeCell ref="I35:L35"/>
    <mergeCell ref="U26:X26"/>
  </mergeCells>
  <pageMargins left="0.31496062992125984" right="0.11811023622047245" top="0.15748031496062992" bottom="0.35433070866141736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 1</vt:lpstr>
      <vt:lpstr>приложение 2</vt:lpstr>
      <vt:lpstr>приложение № 3</vt:lpstr>
      <vt:lpstr>приложение 4</vt:lpstr>
      <vt:lpstr>'приложение 4'!Область_печати</vt:lpstr>
      <vt:lpstr>'приложение № 1'!Область_печати</vt:lpstr>
      <vt:lpstr>'приложение №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2021-08-16T12:03:40Z</dcterms:modified>
</cp:coreProperties>
</file>