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аналитическая справка" sheetId="3" r:id="rId2"/>
  </sheets>
  <definedNames>
    <definedName name="Print_Area" localSheetId="0">Лист1!$A$1:$L$26</definedName>
    <definedName name="_xlnm.Print_Area" localSheetId="0">Лист1!$A$1:$L$29</definedName>
  </definedNames>
  <calcPr calcId="152511" refMode="R1C1"/>
</workbook>
</file>

<file path=xl/calcChain.xml><?xml version="1.0" encoding="utf-8"?>
<calcChain xmlns="http://schemas.openxmlformats.org/spreadsheetml/2006/main">
  <c r="K20" i="1" l="1"/>
  <c r="L20" i="1"/>
  <c r="J20" i="1"/>
  <c r="J26" i="1" l="1"/>
  <c r="K52" i="3" l="1"/>
  <c r="J52" i="3"/>
  <c r="I52" i="3"/>
  <c r="K51" i="3"/>
  <c r="J51" i="3"/>
  <c r="I51" i="3"/>
  <c r="K50" i="3"/>
  <c r="J50" i="3"/>
  <c r="I50" i="3"/>
  <c r="K49" i="3"/>
  <c r="J49" i="3"/>
  <c r="I49" i="3"/>
  <c r="K48" i="3"/>
  <c r="J48" i="3"/>
  <c r="I48" i="3"/>
  <c r="H47" i="3"/>
  <c r="G47" i="3"/>
  <c r="F47" i="3"/>
  <c r="K47" i="3" s="1"/>
  <c r="E47" i="3"/>
  <c r="D47" i="3"/>
  <c r="C47" i="3"/>
  <c r="K46" i="3"/>
  <c r="J46" i="3"/>
  <c r="I46" i="3"/>
  <c r="K45" i="3"/>
  <c r="J45" i="3"/>
  <c r="I45" i="3"/>
  <c r="K44" i="3"/>
  <c r="J44" i="3"/>
  <c r="I44" i="3"/>
  <c r="K43" i="3"/>
  <c r="J43" i="3"/>
  <c r="I43" i="3"/>
  <c r="K42" i="3"/>
  <c r="J42" i="3"/>
  <c r="I42" i="3"/>
  <c r="K41" i="3"/>
  <c r="J41" i="3"/>
  <c r="I41" i="3"/>
  <c r="I40" i="3"/>
  <c r="H40" i="3"/>
  <c r="G40" i="3"/>
  <c r="F40" i="3"/>
  <c r="J40" i="3" s="1"/>
  <c r="E40" i="3"/>
  <c r="E27" i="3" s="1"/>
  <c r="D40" i="3"/>
  <c r="C40" i="3"/>
  <c r="K39" i="3"/>
  <c r="J39" i="3"/>
  <c r="I39" i="3"/>
  <c r="K38" i="3"/>
  <c r="J38" i="3"/>
  <c r="I38" i="3"/>
  <c r="K37" i="3"/>
  <c r="J37" i="3"/>
  <c r="I37" i="3"/>
  <c r="K36" i="3"/>
  <c r="J36" i="3"/>
  <c r="I36" i="3"/>
  <c r="K35" i="3"/>
  <c r="J35" i="3"/>
  <c r="I35" i="3"/>
  <c r="K34" i="3"/>
  <c r="J34" i="3"/>
  <c r="I34" i="3"/>
  <c r="K33" i="3"/>
  <c r="J33" i="3"/>
  <c r="I33" i="3"/>
  <c r="K32" i="3"/>
  <c r="J32" i="3"/>
  <c r="I32" i="3"/>
  <c r="K31" i="3"/>
  <c r="J31" i="3"/>
  <c r="I31" i="3"/>
  <c r="K30" i="3"/>
  <c r="J30" i="3"/>
  <c r="I30" i="3"/>
  <c r="K29" i="3"/>
  <c r="J29" i="3"/>
  <c r="I29" i="3"/>
  <c r="K28" i="3"/>
  <c r="H28" i="3"/>
  <c r="G28" i="3"/>
  <c r="G27" i="3" s="1"/>
  <c r="F28" i="3"/>
  <c r="J28" i="3" s="1"/>
  <c r="E28" i="3"/>
  <c r="D28" i="3"/>
  <c r="C28" i="3"/>
  <c r="C27" i="3" s="1"/>
  <c r="H27" i="3"/>
  <c r="D27" i="3"/>
  <c r="K26" i="3"/>
  <c r="J26" i="3"/>
  <c r="I26" i="3"/>
  <c r="K25" i="3"/>
  <c r="J25" i="3"/>
  <c r="I25" i="3"/>
  <c r="K24" i="3"/>
  <c r="J24" i="3"/>
  <c r="I24" i="3"/>
  <c r="K23" i="3"/>
  <c r="J23" i="3"/>
  <c r="I23" i="3"/>
  <c r="K22" i="3"/>
  <c r="J22" i="3"/>
  <c r="I22" i="3"/>
  <c r="H21" i="3"/>
  <c r="G21" i="3"/>
  <c r="F21" i="3"/>
  <c r="I21" i="3" s="1"/>
  <c r="E21" i="3"/>
  <c r="D21" i="3"/>
  <c r="C21" i="3"/>
  <c r="K20" i="3"/>
  <c r="J20" i="3"/>
  <c r="I20" i="3"/>
  <c r="K19" i="3"/>
  <c r="J19" i="3"/>
  <c r="I19" i="3"/>
  <c r="K18" i="3"/>
  <c r="J18" i="3"/>
  <c r="I18" i="3"/>
  <c r="K17" i="3"/>
  <c r="J17" i="3"/>
  <c r="I17" i="3"/>
  <c r="I16" i="3"/>
  <c r="H16" i="3"/>
  <c r="G16" i="3"/>
  <c r="F16" i="3"/>
  <c r="J16" i="3" s="1"/>
  <c r="E16" i="3"/>
  <c r="K16" i="3" s="1"/>
  <c r="D16" i="3"/>
  <c r="C16" i="3"/>
  <c r="K15" i="3"/>
  <c r="J15" i="3"/>
  <c r="I15" i="3"/>
  <c r="K14" i="3"/>
  <c r="J14" i="3"/>
  <c r="I14" i="3"/>
  <c r="K13" i="3"/>
  <c r="J13" i="3"/>
  <c r="I13" i="3"/>
  <c r="K12" i="3"/>
  <c r="J12" i="3"/>
  <c r="I12" i="3"/>
  <c r="H11" i="3"/>
  <c r="G11" i="3"/>
  <c r="F11" i="3"/>
  <c r="K11" i="3" s="1"/>
  <c r="E11" i="3"/>
  <c r="D11" i="3"/>
  <c r="C11" i="3"/>
  <c r="K10" i="3"/>
  <c r="J10" i="3"/>
  <c r="I10" i="3"/>
  <c r="H9" i="3"/>
  <c r="H8" i="3" s="1"/>
  <c r="H7" i="3" s="1"/>
  <c r="H53" i="3" s="1"/>
  <c r="G9" i="3"/>
  <c r="F9" i="3"/>
  <c r="K9" i="3" s="1"/>
  <c r="E9" i="3"/>
  <c r="D9" i="3"/>
  <c r="D8" i="3" s="1"/>
  <c r="D7" i="3" s="1"/>
  <c r="D53" i="3" s="1"/>
  <c r="C9" i="3"/>
  <c r="G8" i="3"/>
  <c r="G7" i="3" s="1"/>
  <c r="G53" i="3" s="1"/>
  <c r="C8" i="3"/>
  <c r="C7" i="3" s="1"/>
  <c r="C53" i="3" s="1"/>
  <c r="J47" i="3" l="1"/>
  <c r="E8" i="3"/>
  <c r="E7" i="3" s="1"/>
  <c r="E53" i="3" s="1"/>
  <c r="J21" i="3"/>
  <c r="F27" i="3"/>
  <c r="I28" i="3"/>
  <c r="K40" i="3"/>
  <c r="J9" i="3"/>
  <c r="J11" i="3"/>
  <c r="F8" i="3"/>
  <c r="I9" i="3"/>
  <c r="I11" i="3"/>
  <c r="K21" i="3"/>
  <c r="I47" i="3"/>
  <c r="K26" i="1"/>
  <c r="L26" i="1"/>
  <c r="I27" i="3" l="1"/>
  <c r="K27" i="3"/>
  <c r="J27" i="3"/>
  <c r="J8" i="3"/>
  <c r="K8" i="3"/>
  <c r="I8" i="3"/>
  <c r="F7" i="3"/>
  <c r="I7" i="3" l="1"/>
  <c r="F53" i="3"/>
  <c r="K7" i="3"/>
  <c r="J7" i="3"/>
  <c r="K53" i="3" l="1"/>
  <c r="I53" i="3"/>
  <c r="J53" i="3"/>
</calcChain>
</file>

<file path=xl/comments1.xml><?xml version="1.0" encoding="utf-8"?>
<comments xmlns="http://schemas.openxmlformats.org/spreadsheetml/2006/main">
  <authors>
    <author>Автор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-3 600 000,00
-4 200 000,00
-5 000 000,00
</t>
        </r>
        <r>
          <rPr>
            <b/>
            <sz val="9"/>
            <color indexed="81"/>
            <rFont val="Tahoma"/>
            <family val="2"/>
            <charset val="204"/>
          </rPr>
          <t>12 800 000,0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-5 001 200,00
-0,00
-0,00
</t>
        </r>
        <r>
          <rPr>
            <b/>
            <sz val="9"/>
            <color indexed="81"/>
            <rFont val="Tahoma"/>
            <family val="2"/>
            <charset val="204"/>
          </rPr>
          <t>5 001 200,00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-1 150 000,00
-150 000,00
-100 000,00
</t>
        </r>
        <r>
          <rPr>
            <b/>
            <sz val="9"/>
            <color indexed="81"/>
            <rFont val="Tahoma"/>
            <family val="2"/>
            <charset val="204"/>
          </rPr>
          <t>1 400 000,00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-0,00
-10 000,00
-50 000,00
</t>
        </r>
        <r>
          <rPr>
            <b/>
            <sz val="9"/>
            <color indexed="81"/>
            <rFont val="Tahoma"/>
            <family val="2"/>
            <charset val="204"/>
          </rPr>
          <t>60 000,00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 01 декабря срок уплаты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-140 000,00
-100 000,00
-80 000,00
</t>
        </r>
        <r>
          <rPr>
            <b/>
            <sz val="9"/>
            <color indexed="81"/>
            <rFont val="Tahoma"/>
            <family val="2"/>
            <charset val="204"/>
          </rPr>
          <t>320 000,00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для юридич. ежеквартально, для физич. До 01 декабря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-1 250 000,00
-750 000,00
-300 000,00
</t>
        </r>
        <r>
          <rPr>
            <b/>
            <sz val="9"/>
            <color indexed="81"/>
            <rFont val="Tahoma"/>
            <family val="2"/>
            <charset val="204"/>
          </rPr>
          <t>2 300 000,00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уплата ежеквартально до 01 или 10 числа следующего месяца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-595 000,00
-71 000,00
-8 850 000,00
</t>
        </r>
        <r>
          <rPr>
            <b/>
            <sz val="9"/>
            <color indexed="81"/>
            <rFont val="Tahoma"/>
            <family val="2"/>
            <charset val="204"/>
          </rPr>
          <t xml:space="preserve">9 516 000,00
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-264 500,00
-200 000,00
-200 000,00
</t>
        </r>
        <r>
          <rPr>
            <b/>
            <sz val="9"/>
            <color indexed="81"/>
            <rFont val="Tahoma"/>
            <family val="2"/>
            <charset val="204"/>
          </rPr>
          <t>664 500,00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-208 608,55
-119 392,63
-162 073,78
</t>
        </r>
        <r>
          <rPr>
            <b/>
            <sz val="9"/>
            <color indexed="81"/>
            <rFont val="Tahoma"/>
            <family val="2"/>
            <charset val="204"/>
          </rPr>
          <t>490 074,96</t>
        </r>
      </text>
    </comment>
    <comment ref="F3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-126 900,00
-0,00
-0,00
</t>
        </r>
        <r>
          <rPr>
            <b/>
            <sz val="9"/>
            <color indexed="81"/>
            <rFont val="Tahoma"/>
            <family val="2"/>
            <charset val="204"/>
          </rPr>
          <t>126 900,00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-512 515,42
-640 899,89
-1 326 256,06
</t>
        </r>
        <r>
          <rPr>
            <b/>
            <sz val="9"/>
            <color indexed="81"/>
            <rFont val="Tahoma"/>
            <family val="2"/>
            <charset val="204"/>
          </rPr>
          <t>2 479 671,37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сентябрь 20 000,00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-1 000,00
-247 000,00
-35 000,00
</t>
        </r>
        <r>
          <rPr>
            <b/>
            <sz val="9"/>
            <color indexed="81"/>
            <rFont val="Tahoma"/>
            <family val="2"/>
            <charset val="204"/>
          </rPr>
          <t>283 000,00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-710 800,00
-0,00
-0,00
</t>
        </r>
        <r>
          <rPr>
            <b/>
            <sz val="9"/>
            <color indexed="81"/>
            <rFont val="Tahoma"/>
            <family val="2"/>
            <charset val="204"/>
          </rPr>
          <t>710 800,00</t>
        </r>
      </text>
    </comment>
  </commentList>
</comments>
</file>

<file path=xl/sharedStrings.xml><?xml version="1.0" encoding="utf-8"?>
<sst xmlns="http://schemas.openxmlformats.org/spreadsheetml/2006/main" count="239" uniqueCount="216">
  <si>
    <t>№</t>
  </si>
  <si>
    <t>п/п</t>
  </si>
  <si>
    <t>Наименование мероприятия</t>
  </si>
  <si>
    <t>Ответственный исполнитель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</si>
  <si>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</si>
  <si>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</si>
  <si>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</si>
  <si>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Срок реализации</t>
  </si>
  <si>
    <t>Отдел экономики</t>
  </si>
  <si>
    <t>1.      Мероприятия по росту доходов бюджета городского поселения Пойковский</t>
  </si>
  <si>
    <t>1.1</t>
  </si>
  <si>
    <t>1.2</t>
  </si>
  <si>
    <t xml:space="preserve">Претензионно-исковая работа 
</t>
  </si>
  <si>
    <t>2.  Мероприятия по оптимизации расходов бюджета городского поселения Пойковский</t>
  </si>
  <si>
    <t>Нормативно-правовой акт или иной документ</t>
  </si>
  <si>
    <t>1.4.</t>
  </si>
  <si>
    <t xml:space="preserve">мероприятий по росту доходов и оптимизации расходов бюджета </t>
  </si>
  <si>
    <t>1.5.</t>
  </si>
  <si>
    <t xml:space="preserve">в течение
года
</t>
  </si>
  <si>
    <t>ежеквар-тально</t>
  </si>
  <si>
    <t>Сектор организации закупок</t>
  </si>
  <si>
    <t xml:space="preserve">тыс.руб.
</t>
  </si>
  <si>
    <t>Обеспечить увеличение объёмов доходов от предпринимательской и иной приносящей доход деятельности бюджетных учреждений</t>
  </si>
  <si>
    <t>1.7.</t>
  </si>
  <si>
    <t>Итого по доходам</t>
  </si>
  <si>
    <t>2.3.</t>
  </si>
  <si>
    <t>2.4.</t>
  </si>
  <si>
    <t>2.2.</t>
  </si>
  <si>
    <t>2.1.</t>
  </si>
  <si>
    <t>отчет об исполнении бюджета главного админи-стратора доходов бюджетагородского поселения Пойковский (ф.0503117)</t>
  </si>
  <si>
    <t>Погашение задолженности по уплате налогов в бюджет городского поселения Пойковский и прочие поступления по результатам деятельности комиссии по расширению доходной базы, укреплению контроля за соблюдением налоговой дисциплины</t>
  </si>
  <si>
    <t xml:space="preserve">отчет  комиссии по расширению доходной 
базы, укреплению
контроля за соблюдением налоговой дисциплины
</t>
  </si>
  <si>
    <t xml:space="preserve">Проведение мониторинга поступления налоговых и неналоговых доходов в бюджет городского поселения Пойковский
</t>
  </si>
  <si>
    <t>сводная аналитическая справка</t>
  </si>
  <si>
    <t>в течение года</t>
  </si>
  <si>
    <t>Обеспечить доступ к бюджетным средствам социально ориентированным некоммерческим организациям, предоставляющим услуги в социальной сфере</t>
  </si>
  <si>
    <t>отдел экономики</t>
  </si>
  <si>
    <t xml:space="preserve">Экономический эффект 
бюджета от осуществления закупок товаров, работ, услуг для муниципальных нужд.
</t>
  </si>
  <si>
    <t>Итого по расходам</t>
  </si>
  <si>
    <t>Дополнительно поступили средства от АО "Городские электрические сети", в связи с переданным имуществом (объекты электроснабжения) в собственность МО городское поселение Пойковский. Договор аренды за пользование муниципальным имуществом №36 от 27.04.2010 года по 30.04.2020 год.</t>
  </si>
  <si>
    <t>Налоговые доходы</t>
  </si>
  <si>
    <t>Приложение 1 к Порядку</t>
  </si>
  <si>
    <t xml:space="preserve">                     </t>
  </si>
  <si>
    <t xml:space="preserve">          (наименование муниципального образования)</t>
  </si>
  <si>
    <t>тыс. рублей (с одним знаком после запятой)</t>
  </si>
  <si>
    <t xml:space="preserve">Показатели </t>
  </si>
  <si>
    <t>план на 2018 год (первоначальный)</t>
  </si>
  <si>
    <t>план на 2018 год (уточненный)</t>
  </si>
  <si>
    <t>фактическое исполнение на отчетную дату 2017 года</t>
  </si>
  <si>
    <t>фактическое исполнение на отчетную дату 2018 года</t>
  </si>
  <si>
    <t>ожидаемая оценка 2014 года</t>
  </si>
  <si>
    <t>Ожидаемая оценка 2018 года</t>
  </si>
  <si>
    <t>% исполн к плану на год (первоначальному) (гр.6/гр.3*100)</t>
  </si>
  <si>
    <t>% исполн к плану на год (уточненному) (гр.6/гр.4*100)</t>
  </si>
  <si>
    <t>Темп роста к 2016 году (гр.6/гр.5*100)</t>
  </si>
  <si>
    <r>
      <t>Причины отклонений 
от плана на год 
(по гр.9)</t>
    </r>
    <r>
      <rPr>
        <b/>
        <sz val="20"/>
        <rFont val="Times New Roman"/>
        <family val="1"/>
        <charset val="204"/>
      </rPr>
      <t>*</t>
    </r>
    <r>
      <rPr>
        <b/>
        <sz val="12"/>
        <rFont val="Times New Roman"/>
        <family val="1"/>
        <charset val="204"/>
      </rPr>
      <t xml:space="preserve">
</t>
    </r>
  </si>
  <si>
    <t xml:space="preserve">Причины отклонений от факта 2017 года 
(по гр.10
(пояснения по отклонению 
ниже 100% и росту выше 102%) </t>
  </si>
  <si>
    <t>Налоговые и неналоговые доходы</t>
  </si>
  <si>
    <t>000 1 00 00000 00 0000 000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</si>
  <si>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</si>
  <si>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</si>
  <si>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</si>
  <si>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 </t>
  </si>
  <si>
    <t>Исполнение согласно кассового плана должно составить 7 800,0 тыс.руб., фактическое поступление.</t>
  </si>
  <si>
    <t>Акцизы по подакцизным товарам (продукции), производимым на территории Российской Федерации</t>
  </si>
  <si>
    <t>000 1 03 02000 01 0000 110</t>
  </si>
  <si>
    <t>Фактичекие доходы от поступивших акцизов за нефтепродукты администрируемых Федеральным казначейством.</t>
  </si>
  <si>
    <t xml:space="preserve">Поступление платежей на основании закона ХМАО-Югры от 10.11.2008 №132-ОЗ (в ред.от 31.01.2016 ч.4 ст.3)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</si>
  <si>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</t>
  </si>
  <si>
    <t>000 1 03 02230 01 0000 110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</si>
  <si>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</t>
  </si>
  <si>
    <t>000 1 03 02240 01 0000 110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</si>
  <si>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</t>
  </si>
  <si>
    <t>000 1 03 02250 01 0000 110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</si>
  <si>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</si>
  <si>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</si>
  <si>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</si>
  <si>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</si>
  <si>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</si>
  <si>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000 105 01000 00 0000 000</t>
  </si>
  <si>
    <t xml:space="preserve">Единый налог на вмененный доход                                                                       для  отдельных видов деятельности
</t>
  </si>
  <si>
    <t>000 105 02000 00 0000 000</t>
  </si>
  <si>
    <t>Исполнение согласно кассового плана должно составить 1 300,0 тыс.руб., фактичеки поступившие доходы.</t>
  </si>
  <si>
    <t>Фактичеки поступившие доходы.</t>
  </si>
  <si>
    <t>Единый сельскохозяйственный налог</t>
  </si>
  <si>
    <t>000 105 03000 00 0000 000</t>
  </si>
  <si>
    <t>Поступили авансовые платежи.</t>
  </si>
  <si>
    <t>Увеличение поступлений в 2017 году связано с тем, что в 2017 году поступили авансовые платежи в большем количестве, чем в 2018 году.</t>
  </si>
  <si>
    <t xml:space="preserve">Налог, взимаемый в связи  с  применением  патентной системы налогообложения
</t>
  </si>
  <si>
    <t>000 105 04000 00 0000 000</t>
  </si>
  <si>
    <t>НАЛОГИ НА ИМУЩЕСТВО</t>
  </si>
  <si>
    <t xml:space="preserve"> 000 1 06 00000 00 0000 000</t>
  </si>
  <si>
    <t>Налог на имущество физических лиц</t>
  </si>
  <si>
    <t xml:space="preserve"> 000 1 06 01000 00 0000 110 </t>
  </si>
  <si>
    <t>Кассовый план 240,00 тыс.руб. на 01.03.2018 года. Поступление платежей связано с погашением недоимки прошлых лет. Срок улаты налога до 01.12.2018 года.</t>
  </si>
  <si>
    <t>Транспортный налог</t>
  </si>
  <si>
    <t xml:space="preserve"> 000 1 06 04000 00 0000 110 </t>
  </si>
  <si>
    <t>Снижение платежей в связи с не наступившим сроком уплаты.</t>
  </si>
  <si>
    <t>квартал</t>
  </si>
  <si>
    <t>Земельный налог</t>
  </si>
  <si>
    <t xml:space="preserve"> 000 1 06 06000 00 0000 110</t>
  </si>
  <si>
    <t>Кассовый план 2 000,00 тыс.руб. на 01.03.2018 года. Увеличение платежей связано с погашением недоимки прошлых лет.</t>
  </si>
  <si>
    <t>Увеличение платежей связано с погашением недоимки прошлых лет.</t>
  </si>
  <si>
    <t>ГОСУДАРСТВЕННАЯ ПОШЛИНА</t>
  </si>
  <si>
    <t xml:space="preserve"> 000 1 08 00000 00 0000 000</t>
  </si>
  <si>
    <t>ЗАДОЛЖЕННОСТЬ И ПЕРЕРАСЧЕТЫ ПО ОТМЕНЕННЫМ НАЛОГАМ, СБОРАМ И ИНЫМ ОБЯЗАТЕЛЬНЫМ ПЛАТЕЖАМ</t>
  </si>
  <si>
    <t xml:space="preserve"> 000 1 09 00000 00 0000 000 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</si>
  <si>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</si>
  <si>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</si>
  <si>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</si>
  <si>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в том числе: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</si>
  <si>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</si>
  <si>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</si>
  <si>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</si>
  <si>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</si>
  <si>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Поступления платежей в виде арендной платы за земельные участки производятся ежеквартально до 01 или 10 числа следующего месяца, в данном случаи поступили авансовые платежи.</t>
  </si>
  <si>
    <t>План на отчетный финансовый год составлен на уровне 2017 года с учетом инфляции, в 2017 году поступили авансовые платежи в большем количестве, чем в 2018 году.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</si>
  <si>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</si>
  <si>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</si>
  <si>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</si>
  <si>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000 1 11 05030 00 0000 120</t>
  </si>
  <si>
    <t>Доходы от сдачи в аренду имущества, составляющего казну поселений (ЗА исключением земельных участков)</t>
  </si>
  <si>
    <t>000 1 11 05070 00 0000 120</t>
  </si>
  <si>
    <t>Платежи от государственных и муниципальных унитарных предприятий</t>
  </si>
  <si>
    <t>000 1 11 07000 00 0000 120</t>
  </si>
  <si>
    <t>Средства, получаемые от передачи имущества, находящегося в собственности муницип. районов (за искл. имущества муниципал. автономных учреждений, имущества муниципал. унитарных предприятий) в залог, в доверительное управление</t>
  </si>
  <si>
    <t>000 1 11 08000 00 0000 120</t>
  </si>
  <si>
    <t xml:space="preserve">Прочие доходы от использования имущества и  прав, находящихся  в  государственной  и  муниципальной собственности </t>
  </si>
  <si>
    <t>000 1 11 09000 00 0000 120</t>
  </si>
  <si>
    <t>По данному КБК поступают средства по агентскому договору (начисление платы за найм муниц.жилья), поступления зависят от платежей граждан.</t>
  </si>
  <si>
    <t>ПЛАТЕЖИ ПРИ ПОЛЬЗОВАНИИ ПРИРОДНЫМИ РЕСУРСАМИ</t>
  </si>
  <si>
    <t>000 1 12 00000 00 0000 000</t>
  </si>
  <si>
    <t>ДОХОДЫ ОТ ОКАЗАНИЯ ПЛАТНЫХ УСЛУГ И КОМПЕНСАЦИИ ЗАТРАТ ГОСУДАРСТВА</t>
  </si>
  <si>
    <t xml:space="preserve"> 000 1 13 00000 00 0000 000 </t>
  </si>
  <si>
    <t>Возврат дебиторской задолженности прошлых лет.</t>
  </si>
  <si>
    <t>ДОХОДЫ ОТ ПРОДАЖИ МАТЕРИАЛЬНЫХ И НЕМАТЕРИАЛЬНЫХ  АКТИВОВ</t>
  </si>
  <si>
    <t>000 1 14 00000 00 0000 000</t>
  </si>
  <si>
    <t>Доходы от продажи квартир</t>
  </si>
  <si>
    <t>000 1 14 01000 00 0000 410</t>
  </si>
  <si>
    <t xml:space="preserve">По данному КБК поступают средства по договорам купли-продажи квартир (договоры мены). Поступления зависят от платежей граждан. Годовой план запланирован с учетом прогнозных поступлений от заключения новых договоров, в связи с вводом в эксплуатацию нового жилья.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</si>
  <si>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</si>
  <si>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</si>
  <si>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На текущий финансовый год  денежные средства запланированы в сентябре месяце.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</si>
  <si>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</si>
  <si>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</si>
  <si>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 имеет заявительный характер.</t>
  </si>
  <si>
    <t>АДМИНИСТРАТИВНЫЕ ПЛАТЕЖИ И СБОРЫ</t>
  </si>
  <si>
    <t>000 1 15 00000 00 0000 000</t>
  </si>
  <si>
    <t>ШТРАФЫ, САНКЦИИ, ВОЗМЕЩЕНИЕ УЩЕРБА</t>
  </si>
  <si>
    <t xml:space="preserve"> 000 1 16 00000 00 0000 000 </t>
  </si>
  <si>
    <t xml:space="preserve">Поступления разовые, запланировать сложно:
-59,21 тыс.туб. Поступления сумм в возмещение вреда, причиняемого автомобильным дорогам местного значения транспортными средствами;
- 5,0 тыс.руб. Прочие поступления от денежных взысканий (штрафов).
</t>
  </si>
  <si>
    <t>ПРОЧИЕ НЕНАЛОГОВЫЕ ДОХОДЫ</t>
  </si>
  <si>
    <t>000 1 17 00000 00 0000 000</t>
  </si>
  <si>
    <t>Невыясненные платежи</t>
  </si>
  <si>
    <t>000 1 17 01000 00 0000 180</t>
  </si>
  <si>
    <t>Поступила оплата по договору мены на неверный КБК, средствва будут уточнены до 05.04.2018 года.</t>
  </si>
  <si>
    <t>Прочие неналоговые доходы</t>
  </si>
  <si>
    <t>000 1 17 05000 00 0000 180</t>
  </si>
  <si>
    <t>ПРОЧИЕ БЕЗВОЗМЕЗДНЫЕ ПОСТУПЛЕНИЯ</t>
  </si>
  <si>
    <t xml:space="preserve"> 000 2 07 00000 00 0000 180 </t>
  </si>
  <si>
    <t>ДОХОДЫ БЮДЖЕТОВ БЮДЖЕТНОЙ СИСТЕМЫ РФ</t>
  </si>
  <si>
    <t>000 2 18 00000 00 0000 000</t>
  </si>
  <si>
    <t>ВОЗВРАТ ОСТАТКОВ СУБСИДИЙ И СУБВЕНЦИЙ ПРОШЛЫХ ЛЕТ</t>
  </si>
  <si>
    <t>000 2 19 00000 00 0000 000</t>
  </si>
  <si>
    <t>ИТОГО собственные доходы (без учета безвозмездных поступлений от других бюджетов бюджетной системы РФ)</t>
  </si>
  <si>
    <t>000 8 50 00000 00 0000 000</t>
  </si>
  <si>
    <t xml:space="preserve"> * - причины отклонения между плановыми назначениями на год и фактически поступившими доходами следует пояснять, в случае если план (уточненный) на год по состоянию: 
- на 01.04.2015 г. исполнен менее чем на 25%, либо более чем на 28%;
- на 01.07.2015 г. исполнен менее чем на 50%, либо более чем на 52%;
- на 01.10.2015 г. исполнен менее чем на 75%, либо более чем на 77%;
- на 01.01.2016 г. исполнен менее чем на 100%, либо более чем на 102%.</t>
  </si>
  <si>
    <t>Глава городского поселения</t>
  </si>
  <si>
    <t>А.А.Бочко</t>
  </si>
  <si>
    <t>Исполнитель: Ю.М.Степанкова</t>
  </si>
  <si>
    <t>Телефон: 8-3463-215-845</t>
  </si>
  <si>
    <r>
      <t xml:space="preserve">аналитическая справка по исполнению собственных доходов  бюджета </t>
    </r>
    <r>
      <rPr>
        <b/>
        <u/>
        <sz val="14"/>
        <rFont val="Times New Roman"/>
        <family val="1"/>
        <charset val="204"/>
      </rPr>
      <t>городского поселения Пойковский</t>
    </r>
    <r>
      <rPr>
        <b/>
        <sz val="14"/>
        <rFont val="Times New Roman"/>
        <family val="1"/>
        <charset val="204"/>
      </rPr>
      <t xml:space="preserve"> по состоянию  на 01.04.2018 года </t>
    </r>
  </si>
  <si>
    <t>(подпись)</t>
  </si>
  <si>
    <t>(расшифровка)</t>
  </si>
  <si>
    <t>К.С.Болтенко</t>
  </si>
  <si>
    <t xml:space="preserve">структурные подразделения администрации </t>
  </si>
  <si>
    <t xml:space="preserve">договоры, соглашения 
о взаимном 
сотрудничестве по социально-экономическому
развитию городского поселения Пойковский, договоры целевых
пожертвований
</t>
  </si>
  <si>
    <t>ежемесячное предоставление информации</t>
  </si>
  <si>
    <t>Соглашение (договор) о предоставлении субсидий некомерческим организациям</t>
  </si>
  <si>
    <t>Приложение к постановлению</t>
  </si>
  <si>
    <t>Администрации городского поселения Пойковский</t>
  </si>
  <si>
    <t xml:space="preserve">Соблюдение условий по заключенным муниципальным контрактам в сфере закупок товаров, работ, услуг для обеспечения муниципальных нужд </t>
  </si>
  <si>
    <t>Провести мероприятия по повышению удовлетворенности граждан качеством услуг</t>
  </si>
  <si>
    <t>повышение уровня удовлетворенности граждан  качеством услуг, предоставляемых учреждениями сферы культуры, %</t>
  </si>
  <si>
    <t>Решение Совета депутатов о назначении опроса граждан</t>
  </si>
  <si>
    <t>предоставление субсидий некоммерческим организациям, тыс.руб.</t>
  </si>
  <si>
    <t xml:space="preserve">расширить
перечень и объёмы платных услуг, оказываемых бюджетными учреждениями поселения
в соответствии с их Уставами, 
а также пересмотреть действующий порядок определения платы за оказание услуг (выполнение работ), с определением эффективного уровня рентабельности, тыс.руб.
</t>
  </si>
  <si>
    <t xml:space="preserve">сумма погашенной задол-женности по уплате налогов в бюджет и прочие поступления  по данным отчета  комиссии по расширению доходной базы, укреплению контроля за со-блюдением налоговой дисциплины, тыс. рублей
</t>
  </si>
  <si>
    <t>увеличение поступлений в бюджет городского поселения Пойковский, тыс.руб.</t>
  </si>
  <si>
    <t>рост налоговых и неналоговых доходов от выполнения плана мероприятий по росту доходов, %</t>
  </si>
  <si>
    <t>2021 год</t>
  </si>
  <si>
    <t>План</t>
  </si>
  <si>
    <t>1.3</t>
  </si>
  <si>
    <t xml:space="preserve">Меры, направленные 
на погашение дебиторской задолженности по поступлениям в бюджет неналоговых доходов
</t>
  </si>
  <si>
    <t xml:space="preserve">Ежегодная индексация размера арендной платы за земельные участки на размер уровня инфляции, установленного в Федеральном законе о Федеральном бюджете на очередной финансовый год и плановый период, в соот-ветствии с постановле-нием Правительства Ханты-Мансийского автономного округа-Югры от 02.12.2011 
№ 457-п «Об арендной плате за земельные участки земель населенных пунктов», 
от 17.02.2003 № 29-п «Об арендной плате за земельные участки, за исключением земель населенных пунктов»
</t>
  </si>
  <si>
    <t>направление уведомление арендаторам</t>
  </si>
  <si>
    <t xml:space="preserve">прирост суммы арендной платы за земельные участки, полученной 
от проведения 
индексации 
на уровень 
инфляции, % 
</t>
  </si>
  <si>
    <t>1.6</t>
  </si>
  <si>
    <t xml:space="preserve">прирост доходов к первоначально утвержденной сумме неналоговых доходов бюджета городского поселения Пойковский,(тыс.руб.)
</t>
  </si>
  <si>
    <t xml:space="preserve">претензии о погашении задолженности, исковые заявления о взыскании задолженности 
</t>
  </si>
  <si>
    <t xml:space="preserve">поступления по  договорам целевых пожертвований  о взаимном сотрудничестве по социально-экономическому развитию в бюджет поселения от суммы налоговых и неналоговых доходов, первоначально утвержденных решением Совета о бюджете на текущий год и плановый период, %
</t>
  </si>
  <si>
    <t>в соответствии с порядком</t>
  </si>
  <si>
    <t>Приказ директора МБУ ЦКИД "РОДНИКИ"  от 12.11.2018 №16  "Об утверждении прейскуранта цен платных услуг"</t>
  </si>
  <si>
    <t xml:space="preserve">Заключение соглашений с юридическими и физическими лицами по вопросам благоустройства городского поселения Пойковский 
</t>
  </si>
  <si>
    <t>2022 год</t>
  </si>
  <si>
    <t>-</t>
  </si>
  <si>
    <t>Отдел по правовой работе</t>
  </si>
  <si>
    <t>отчет об исполнении бюджета главного администратора доходов бюджетагородского поселения Пойковский (ф.0503117)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</si>
  <si>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нужд, тыс. руб.</t>
  </si>
  <si>
    <t>городского поселения Пойковский на 2021 год и плановый период 2022-2023 годов</t>
  </si>
  <si>
    <t>2023 год</t>
  </si>
  <si>
    <t xml:space="preserve">до
31.12.2021
</t>
  </si>
  <si>
    <t>ежегодно 31.12.2021</t>
  </si>
  <si>
    <t>не менее 0,9%</t>
  </si>
  <si>
    <t xml:space="preserve">Постановление Администрации городского поселения Пойковский  "О мерах по реализации решения Совета депутатов городского поселения Пойковский от 29.11.2019 №150 "О бюджете городского поселения Пойковский на 2021 год и плановый период 2022-2023 годов"
</t>
  </si>
  <si>
    <r>
      <t>от_</t>
    </r>
    <r>
      <rPr>
        <u/>
        <sz val="13"/>
        <rFont val="Arial"/>
        <family val="2"/>
        <charset val="204"/>
      </rPr>
      <t>29.12.2021</t>
    </r>
    <r>
      <rPr>
        <sz val="13"/>
        <rFont val="Arial"/>
        <family val="2"/>
        <charset val="204"/>
      </rPr>
      <t>___№__</t>
    </r>
    <r>
      <rPr>
        <u/>
        <sz val="13"/>
        <rFont val="Arial"/>
        <family val="2"/>
        <charset val="204"/>
      </rPr>
      <t>780-п</t>
    </r>
    <r>
      <rPr>
        <sz val="13"/>
        <rFont val="Arial"/>
        <family val="2"/>
        <charset val="204"/>
      </rPr>
      <t>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</si>
</sst>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0"/>
      <name val="Arial"/>
      <family val="2"/>
      <charset val="204"/>
    </font>
    <font>
      <u/>
      <sz val="13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165" fontId="7" fillId="0" borderId="0" applyFont="0" applyFill="0" applyBorder="0" applyAlignment="0" applyProtection="0"/>
    <xf numFmtId="0" fontId="1" fillId="0" borderId="0"/>
    <xf numFmtId="0" fontId="7" fillId="0" borderId="0"/>
    <xf numFmtId="0" fontId="3" fillId="0" borderId="0"/>
  </cellStyleXfs>
  <cellXfs count="18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/>
    <xf numFmtId="0" fontId="8" fillId="0" borderId="0" xfId="3" applyFont="1" applyFill="1"/>
    <xf numFmtId="0" fontId="8" fillId="0" borderId="0" xfId="3" applyFont="1"/>
    <xf numFmtId="0" fontId="6" fillId="0" borderId="0" xfId="4" applyFont="1" applyFill="1" applyAlignment="1">
      <alignment horizontal="left" vertical="center"/>
    </xf>
    <xf numFmtId="0" fontId="6" fillId="0" borderId="0" xfId="4" applyFont="1" applyFill="1" applyAlignment="1">
      <alignment horizontal="center" vertical="center"/>
    </xf>
    <xf numFmtId="165" fontId="6" fillId="0" borderId="0" xfId="2" applyFont="1" applyFill="1" applyAlignment="1">
      <alignment horizontal="center"/>
    </xf>
    <xf numFmtId="165" fontId="6" fillId="0" borderId="0" xfId="2" applyFont="1" applyFill="1" applyBorder="1" applyAlignment="1"/>
    <xf numFmtId="165" fontId="6" fillId="0" borderId="0" xfId="2" applyFont="1" applyFill="1" applyBorder="1" applyAlignment="1">
      <alignment horizontal="center"/>
    </xf>
    <xf numFmtId="0" fontId="12" fillId="0" borderId="0" xfId="4" applyFont="1" applyFill="1" applyAlignment="1">
      <alignment horizontal="left" vertical="center"/>
    </xf>
    <xf numFmtId="165" fontId="12" fillId="3" borderId="1" xfId="2" applyFont="1" applyFill="1" applyBorder="1" applyAlignment="1">
      <alignment horizontal="center" vertical="center" wrapText="1"/>
    </xf>
    <xf numFmtId="165" fontId="13" fillId="2" borderId="1" xfId="2" applyFont="1" applyFill="1" applyBorder="1" applyAlignment="1">
      <alignment horizontal="center" vertical="center" wrapText="1"/>
    </xf>
    <xf numFmtId="0" fontId="15" fillId="0" borderId="0" xfId="3" applyFont="1"/>
    <xf numFmtId="3" fontId="6" fillId="4" borderId="1" xfId="4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4" borderId="1" xfId="2" applyNumberFormat="1" applyFont="1" applyFill="1" applyBorder="1" applyAlignment="1">
      <alignment horizontal="center" vertical="center" wrapText="1"/>
    </xf>
    <xf numFmtId="3" fontId="6" fillId="4" borderId="1" xfId="4" applyNumberFormat="1" applyFont="1" applyFill="1" applyBorder="1" applyAlignment="1">
      <alignment horizontal="center"/>
    </xf>
    <xf numFmtId="3" fontId="6" fillId="4" borderId="1" xfId="4" applyNumberFormat="1" applyFont="1" applyFill="1" applyBorder="1" applyAlignment="1">
      <alignment horizontal="center" wrapText="1"/>
    </xf>
    <xf numFmtId="3" fontId="9" fillId="4" borderId="1" xfId="4" applyNumberFormat="1" applyFont="1" applyFill="1" applyBorder="1" applyAlignment="1">
      <alignment horizontal="left" vertical="center"/>
    </xf>
    <xf numFmtId="3" fontId="12" fillId="4" borderId="1" xfId="4" applyNumberFormat="1" applyFont="1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 wrapText="1"/>
    </xf>
    <xf numFmtId="164" fontId="13" fillId="5" borderId="1" xfId="2" applyNumberFormat="1" applyFont="1" applyFill="1" applyBorder="1" applyAlignment="1">
      <alignment horizontal="center" vertical="center" wrapText="1"/>
    </xf>
    <xf numFmtId="164" fontId="13" fillId="4" borderId="1" xfId="2" applyNumberFormat="1" applyFont="1" applyFill="1" applyBorder="1" applyAlignment="1">
      <alignment horizontal="center" vertical="center" wrapText="1"/>
    </xf>
    <xf numFmtId="164" fontId="13" fillId="4" borderId="1" xfId="4" applyNumberFormat="1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 wrapText="1"/>
    </xf>
    <xf numFmtId="3" fontId="12" fillId="4" borderId="1" xfId="4" applyNumberFormat="1" applyFont="1" applyFill="1" applyBorder="1" applyAlignment="1">
      <alignment horizontal="left" vertical="center"/>
    </xf>
    <xf numFmtId="3" fontId="16" fillId="4" borderId="1" xfId="4" applyNumberFormat="1" applyFont="1" applyFill="1" applyBorder="1" applyAlignment="1">
      <alignment horizontal="right" vertical="center"/>
    </xf>
    <xf numFmtId="3" fontId="16" fillId="4" borderId="1" xfId="4" applyNumberFormat="1" applyFont="1" applyFill="1" applyBorder="1" applyAlignment="1">
      <alignment horizontal="right" vertical="center" wrapText="1"/>
    </xf>
    <xf numFmtId="0" fontId="12" fillId="4" borderId="1" xfId="4" applyFont="1" applyFill="1" applyBorder="1" applyAlignment="1">
      <alignment horizontal="left" vertical="center" wrapText="1"/>
    </xf>
    <xf numFmtId="0" fontId="12" fillId="4" borderId="1" xfId="4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horizontal="right" vertical="center"/>
    </xf>
    <xf numFmtId="0" fontId="16" fillId="4" borderId="1" xfId="4" applyFont="1" applyFill="1" applyBorder="1" applyAlignment="1">
      <alignment horizontal="right" vertical="center" wrapText="1"/>
    </xf>
    <xf numFmtId="0" fontId="6" fillId="4" borderId="1" xfId="4" applyFont="1" applyFill="1" applyBorder="1" applyAlignment="1">
      <alignment horizontal="left" vertical="center" wrapText="1"/>
    </xf>
    <xf numFmtId="0" fontId="6" fillId="4" borderId="1" xfId="4" applyFont="1" applyFill="1" applyBorder="1" applyAlignment="1">
      <alignment horizontal="center" vertical="center"/>
    </xf>
    <xf numFmtId="164" fontId="17" fillId="0" borderId="1" xfId="2" applyNumberFormat="1" applyFont="1" applyFill="1" applyBorder="1" applyAlignment="1">
      <alignment horizontal="center" vertical="center" wrapText="1"/>
    </xf>
    <xf numFmtId="164" fontId="17" fillId="5" borderId="1" xfId="2" applyNumberFormat="1" applyFont="1" applyFill="1" applyBorder="1" applyAlignment="1">
      <alignment horizontal="center" vertical="center" wrapText="1"/>
    </xf>
    <xf numFmtId="164" fontId="17" fillId="4" borderId="1" xfId="2" applyNumberFormat="1" applyFont="1" applyFill="1" applyBorder="1" applyAlignment="1">
      <alignment horizontal="center" vertical="center" wrapText="1"/>
    </xf>
    <xf numFmtId="164" fontId="17" fillId="4" borderId="1" xfId="4" applyNumberFormat="1" applyFont="1" applyFill="1" applyBorder="1" applyAlignment="1">
      <alignment horizontal="center" vertical="center"/>
    </xf>
    <xf numFmtId="0" fontId="15" fillId="0" borderId="1" xfId="3" applyFont="1" applyBorder="1" applyAlignment="1">
      <alignment horizontal="left" vertical="center" wrapText="1"/>
    </xf>
    <xf numFmtId="1" fontId="12" fillId="0" borderId="1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left" vertical="center" wrapText="1"/>
    </xf>
    <xf numFmtId="1" fontId="6" fillId="0" borderId="1" xfId="3" applyNumberFormat="1" applyFont="1" applyBorder="1" applyAlignment="1">
      <alignment horizontal="center" vertical="center"/>
    </xf>
    <xf numFmtId="0" fontId="18" fillId="4" borderId="1" xfId="4" applyFont="1" applyFill="1" applyBorder="1" applyAlignment="1">
      <alignment horizontal="right" vertical="center"/>
    </xf>
    <xf numFmtId="0" fontId="18" fillId="4" borderId="1" xfId="4" applyFont="1" applyFill="1" applyBorder="1" applyAlignment="1">
      <alignment horizontal="right" vertical="center" wrapText="1"/>
    </xf>
    <xf numFmtId="0" fontId="19" fillId="4" borderId="1" xfId="4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0" fontId="6" fillId="4" borderId="1" xfId="4" applyFont="1" applyFill="1" applyBorder="1" applyAlignment="1">
      <alignment vertical="center" wrapText="1"/>
    </xf>
    <xf numFmtId="0" fontId="18" fillId="0" borderId="1" xfId="4" applyFont="1" applyFill="1" applyBorder="1" applyAlignment="1">
      <alignment horizontal="left" vertical="center" wrapText="1"/>
    </xf>
    <xf numFmtId="4" fontId="6" fillId="0" borderId="2" xfId="3" applyNumberFormat="1" applyFont="1" applyFill="1" applyBorder="1" applyAlignment="1">
      <alignment vertical="center" wrapText="1"/>
    </xf>
    <xf numFmtId="4" fontId="18" fillId="0" borderId="2" xfId="3" applyNumberFormat="1" applyFont="1" applyFill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6" fillId="4" borderId="2" xfId="4" applyFont="1" applyFill="1" applyBorder="1" applyAlignment="1">
      <alignment vertical="center" wrapText="1"/>
    </xf>
    <xf numFmtId="0" fontId="16" fillId="0" borderId="1" xfId="3" applyFont="1" applyBorder="1" applyAlignment="1">
      <alignment vertical="center" wrapText="1"/>
    </xf>
    <xf numFmtId="0" fontId="18" fillId="4" borderId="1" xfId="4" applyFont="1" applyFill="1" applyBorder="1" applyAlignment="1">
      <alignment horizontal="left" vertical="center" wrapText="1"/>
    </xf>
    <xf numFmtId="0" fontId="16" fillId="4" borderId="1" xfId="4" applyFont="1" applyFill="1" applyBorder="1" applyAlignment="1">
      <alignment vertical="center"/>
    </xf>
    <xf numFmtId="0" fontId="16" fillId="0" borderId="1" xfId="4" applyFont="1" applyFill="1" applyBorder="1" applyAlignment="1">
      <alignment vertical="center" wrapText="1"/>
    </xf>
    <xf numFmtId="0" fontId="18" fillId="0" borderId="1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164" fontId="8" fillId="0" borderId="0" xfId="3" applyNumberFormat="1" applyFont="1"/>
    <xf numFmtId="0" fontId="18" fillId="0" borderId="1" xfId="4" applyFont="1" applyFill="1" applyBorder="1" applyAlignment="1">
      <alignment vertical="center" wrapText="1" shrinkToFit="1"/>
    </xf>
    <xf numFmtId="164" fontId="13" fillId="5" borderId="1" xfId="5" applyNumberFormat="1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vertical="center" wrapText="1"/>
    </xf>
    <xf numFmtId="0" fontId="12" fillId="3" borderId="1" xfId="4" applyFont="1" applyFill="1" applyBorder="1" applyAlignment="1">
      <alignment horizontal="left" vertical="center" wrapText="1"/>
    </xf>
    <xf numFmtId="0" fontId="12" fillId="3" borderId="1" xfId="4" applyFont="1" applyFill="1" applyBorder="1" applyAlignment="1">
      <alignment horizontal="center" vertical="center"/>
    </xf>
    <xf numFmtId="164" fontId="13" fillId="3" borderId="1" xfId="2" applyNumberFormat="1" applyFont="1" applyFill="1" applyBorder="1" applyAlignment="1">
      <alignment horizontal="center" vertical="center" wrapText="1"/>
    </xf>
    <xf numFmtId="164" fontId="13" fillId="3" borderId="1" xfId="4" applyNumberFormat="1" applyFont="1" applyFill="1" applyBorder="1" applyAlignment="1">
      <alignment horizontal="center" vertical="center"/>
    </xf>
    <xf numFmtId="0" fontId="12" fillId="3" borderId="1" xfId="4" applyFont="1" applyFill="1" applyBorder="1" applyAlignment="1">
      <alignment vertical="center"/>
    </xf>
    <xf numFmtId="0" fontId="12" fillId="3" borderId="1" xfId="4" applyFont="1" applyFill="1" applyBorder="1" applyAlignment="1">
      <alignment vertical="center" wrapText="1"/>
    </xf>
    <xf numFmtId="0" fontId="12" fillId="6" borderId="7" xfId="4" applyFont="1" applyFill="1" applyBorder="1" applyAlignment="1">
      <alignment horizontal="left" vertical="center" wrapText="1"/>
    </xf>
    <xf numFmtId="0" fontId="12" fillId="6" borderId="7" xfId="4" applyFont="1" applyFill="1" applyBorder="1" applyAlignment="1">
      <alignment horizontal="center" vertical="center"/>
    </xf>
    <xf numFmtId="164" fontId="12" fillId="6" borderId="7" xfId="2" applyNumberFormat="1" applyFont="1" applyFill="1" applyBorder="1" applyAlignment="1">
      <alignment horizontal="center" vertical="center" wrapText="1"/>
    </xf>
    <xf numFmtId="164" fontId="12" fillId="6" borderId="0" xfId="2" applyNumberFormat="1" applyFont="1" applyFill="1" applyBorder="1" applyAlignment="1">
      <alignment horizontal="center" vertical="center" wrapText="1"/>
    </xf>
    <xf numFmtId="164" fontId="6" fillId="6" borderId="0" xfId="2" applyNumberFormat="1" applyFont="1" applyFill="1" applyBorder="1" applyAlignment="1">
      <alignment horizontal="center" vertical="center" wrapText="1"/>
    </xf>
    <xf numFmtId="164" fontId="6" fillId="6" borderId="0" xfId="4" applyNumberFormat="1" applyFont="1" applyFill="1" applyBorder="1" applyAlignment="1">
      <alignment horizontal="center" vertical="center"/>
    </xf>
    <xf numFmtId="0" fontId="12" fillId="6" borderId="0" xfId="4" applyFont="1" applyFill="1" applyBorder="1"/>
    <xf numFmtId="0" fontId="12" fillId="6" borderId="0" xfId="4" applyFont="1" applyFill="1" applyBorder="1" applyAlignment="1">
      <alignment wrapText="1"/>
    </xf>
    <xf numFmtId="0" fontId="15" fillId="6" borderId="0" xfId="3" applyFont="1" applyFill="1"/>
    <xf numFmtId="0" fontId="12" fillId="4" borderId="0" xfId="4" applyFont="1" applyFill="1" applyBorder="1" applyAlignment="1">
      <alignment horizontal="left" vertical="top" wrapText="1"/>
    </xf>
    <xf numFmtId="3" fontId="12" fillId="4" borderId="0" xfId="2" applyNumberFormat="1" applyFont="1" applyFill="1" applyBorder="1" applyAlignment="1">
      <alignment horizontal="center" vertical="center" wrapText="1"/>
    </xf>
    <xf numFmtId="164" fontId="12" fillId="4" borderId="0" xfId="2" applyNumberFormat="1" applyFont="1" applyFill="1" applyBorder="1" applyAlignment="1">
      <alignment horizontal="right" vertical="center" wrapText="1"/>
    </xf>
    <xf numFmtId="0" fontId="12" fillId="4" borderId="0" xfId="4" applyFont="1" applyFill="1" applyBorder="1"/>
    <xf numFmtId="0" fontId="12" fillId="4" borderId="0" xfId="4" applyFont="1" applyFill="1" applyBorder="1" applyAlignment="1">
      <alignment wrapText="1"/>
    </xf>
    <xf numFmtId="0" fontId="15" fillId="4" borderId="0" xfId="3" applyFont="1" applyFill="1"/>
    <xf numFmtId="0" fontId="20" fillId="0" borderId="0" xfId="4" applyFont="1" applyFill="1" applyBorder="1" applyAlignment="1">
      <alignment horizontal="left" vertical="center" wrapText="1"/>
    </xf>
    <xf numFmtId="0" fontId="20" fillId="0" borderId="0" xfId="4" applyFont="1" applyFill="1" applyBorder="1" applyAlignment="1">
      <alignment horizontal="center" vertical="center"/>
    </xf>
    <xf numFmtId="164" fontId="20" fillId="0" borderId="0" xfId="2" applyNumberFormat="1" applyFont="1" applyFill="1" applyBorder="1" applyAlignment="1">
      <alignment horizontal="center" vertical="center" wrapText="1"/>
    </xf>
    <xf numFmtId="164" fontId="20" fillId="0" borderId="0" xfId="2" applyNumberFormat="1" applyFont="1" applyFill="1" applyBorder="1" applyAlignment="1">
      <alignment horizontal="right" vertical="center" wrapText="1"/>
    </xf>
    <xf numFmtId="0" fontId="20" fillId="0" borderId="0" xfId="3" applyFont="1"/>
    <xf numFmtId="0" fontId="21" fillId="0" borderId="0" xfId="3" applyFont="1"/>
    <xf numFmtId="0" fontId="21" fillId="0" borderId="0" xfId="3" applyFont="1" applyAlignment="1">
      <alignment wrapText="1"/>
    </xf>
    <xf numFmtId="0" fontId="17" fillId="0" borderId="0" xfId="4" applyFont="1" applyFill="1" applyBorder="1" applyAlignment="1">
      <alignment horizontal="left" vertical="center" wrapText="1"/>
    </xf>
    <xf numFmtId="0" fontId="17" fillId="0" borderId="0" xfId="4" applyFont="1" applyFill="1" applyBorder="1" applyAlignment="1">
      <alignment horizontal="center" vertical="center"/>
    </xf>
    <xf numFmtId="164" fontId="17" fillId="0" borderId="0" xfId="2" applyNumberFormat="1" applyFont="1" applyFill="1" applyBorder="1" applyAlignment="1">
      <alignment horizontal="center" vertical="center" wrapText="1"/>
    </xf>
    <xf numFmtId="164" fontId="17" fillId="0" borderId="0" xfId="2" applyNumberFormat="1" applyFont="1" applyFill="1" applyBorder="1" applyAlignment="1">
      <alignment horizontal="right" vertical="center" wrapText="1"/>
    </xf>
    <xf numFmtId="164" fontId="6" fillId="0" borderId="0" xfId="2" applyNumberFormat="1" applyFont="1" applyFill="1" applyBorder="1" applyAlignment="1">
      <alignment horizontal="center" vertical="center" wrapText="1"/>
    </xf>
    <xf numFmtId="0" fontId="6" fillId="0" borderId="0" xfId="3" applyFont="1"/>
    <xf numFmtId="0" fontId="8" fillId="0" borderId="0" xfId="3" applyFont="1" applyAlignment="1">
      <alignment wrapText="1"/>
    </xf>
    <xf numFmtId="0" fontId="17" fillId="0" borderId="0" xfId="4" applyFont="1" applyFill="1" applyAlignment="1">
      <alignment vertical="center"/>
    </xf>
    <xf numFmtId="0" fontId="17" fillId="0" borderId="0" xfId="4" applyFont="1" applyFill="1"/>
    <xf numFmtId="164" fontId="22" fillId="0" borderId="0" xfId="1" applyNumberFormat="1" applyFont="1" applyFill="1" applyAlignment="1">
      <alignment horizontal="center" vertical="center"/>
    </xf>
    <xf numFmtId="164" fontId="22" fillId="0" borderId="0" xfId="1" applyNumberFormat="1" applyFont="1" applyFill="1" applyAlignment="1">
      <alignment horizontal="right" vertical="center"/>
    </xf>
    <xf numFmtId="0" fontId="17" fillId="0" borderId="0" xfId="3" applyFont="1"/>
    <xf numFmtId="0" fontId="23" fillId="0" borderId="0" xfId="3" applyFont="1"/>
    <xf numFmtId="0" fontId="23" fillId="0" borderId="0" xfId="3" applyFont="1" applyAlignment="1">
      <alignment wrapText="1"/>
    </xf>
    <xf numFmtId="0" fontId="23" fillId="0" borderId="0" xfId="3" applyFont="1" applyFill="1" applyAlignment="1">
      <alignment vertical="center" wrapText="1"/>
    </xf>
    <xf numFmtId="0" fontId="24" fillId="0" borderId="0" xfId="3" applyFont="1" applyFill="1"/>
    <xf numFmtId="0" fontId="24" fillId="0" borderId="0" xfId="3" applyFont="1" applyFill="1" applyAlignment="1">
      <alignment horizontal="center"/>
    </xf>
    <xf numFmtId="0" fontId="25" fillId="0" borderId="0" xfId="3" applyFont="1" applyFill="1" applyAlignment="1">
      <alignment horizont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28" fillId="0" borderId="0" xfId="0" applyFont="1"/>
    <xf numFmtId="0" fontId="28" fillId="0" borderId="8" xfId="0" applyFont="1" applyBorder="1"/>
    <xf numFmtId="0" fontId="29" fillId="0" borderId="0" xfId="0" applyFo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center" wrapText="1"/>
    </xf>
    <xf numFmtId="0" fontId="29" fillId="0" borderId="0" xfId="0" applyFont="1" applyAlignment="1">
      <alignment wrapText="1"/>
    </xf>
    <xf numFmtId="0" fontId="22" fillId="0" borderId="1" xfId="0" applyFont="1" applyBorder="1" applyAlignment="1">
      <alignment horizontal="center" vertical="top" wrapText="1"/>
    </xf>
    <xf numFmtId="49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2" fontId="22" fillId="0" borderId="1" xfId="0" applyNumberFormat="1" applyFont="1" applyBorder="1" applyAlignment="1">
      <alignment horizontal="center" vertical="top" wrapText="1"/>
    </xf>
    <xf numFmtId="164" fontId="22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164" fontId="31" fillId="0" borderId="1" xfId="0" applyNumberFormat="1" applyFont="1" applyBorder="1" applyAlignment="1">
      <alignment horizontal="center" vertical="top" wrapText="1"/>
    </xf>
    <xf numFmtId="4" fontId="22" fillId="0" borderId="1" xfId="0" applyNumberFormat="1" applyFont="1" applyBorder="1" applyAlignment="1">
      <alignment horizontal="center" vertical="top"/>
    </xf>
    <xf numFmtId="49" fontId="22" fillId="0" borderId="5" xfId="0" applyNumberFormat="1" applyFont="1" applyBorder="1" applyAlignment="1">
      <alignment horizontal="center" vertical="top" wrapText="1"/>
    </xf>
    <xf numFmtId="0" fontId="22" fillId="0" borderId="5" xfId="0" applyFont="1" applyBorder="1" applyAlignment="1">
      <alignment horizontal="left" vertical="top" wrapText="1"/>
    </xf>
    <xf numFmtId="3" fontId="22" fillId="0" borderId="1" xfId="0" applyNumberFormat="1" applyFont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/>
    </xf>
    <xf numFmtId="164" fontId="22" fillId="0" borderId="1" xfId="0" applyNumberFormat="1" applyFont="1" applyBorder="1" applyAlignment="1">
      <alignment vertical="top"/>
    </xf>
    <xf numFmtId="0" fontId="22" fillId="0" borderId="5" xfId="0" applyFont="1" applyBorder="1" applyAlignment="1">
      <alignment horizontal="center" wrapText="1"/>
    </xf>
    <xf numFmtId="0" fontId="22" fillId="0" borderId="6" xfId="0" applyFont="1" applyBorder="1" applyAlignment="1">
      <alignment horizontal="center" vertical="top" wrapText="1"/>
    </xf>
    <xf numFmtId="0" fontId="22" fillId="0" borderId="9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28" fillId="0" borderId="0" xfId="0" applyFont="1" applyAlignment="1">
      <alignment horizontal="center" wrapText="1"/>
    </xf>
    <xf numFmtId="0" fontId="30" fillId="0" borderId="2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2" fillId="3" borderId="1" xfId="4" applyFont="1" applyFill="1" applyBorder="1" applyAlignment="1">
      <alignment horizontal="center" vertical="center"/>
    </xf>
    <xf numFmtId="165" fontId="6" fillId="0" borderId="0" xfId="2" applyFont="1" applyFill="1" applyAlignment="1">
      <alignment horizontal="right" vertical="center"/>
    </xf>
    <xf numFmtId="0" fontId="9" fillId="0" borderId="0" xfId="4" applyFont="1" applyFill="1" applyAlignment="1">
      <alignment horizontal="center" vertical="center" wrapText="1"/>
    </xf>
    <xf numFmtId="165" fontId="11" fillId="0" borderId="0" xfId="2" applyFont="1" applyFill="1" applyBorder="1" applyAlignment="1">
      <alignment horizontal="left"/>
    </xf>
    <xf numFmtId="0" fontId="12" fillId="0" borderId="0" xfId="4" applyFont="1" applyFill="1" applyBorder="1" applyAlignment="1">
      <alignment horizontal="right"/>
    </xf>
    <xf numFmtId="0" fontId="6" fillId="0" borderId="2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13" fillId="6" borderId="7" xfId="4" applyFont="1" applyFill="1" applyBorder="1" applyAlignment="1">
      <alignment horizontal="left" vertical="top" wrapText="1"/>
    </xf>
    <xf numFmtId="164" fontId="20" fillId="0" borderId="0" xfId="2" applyNumberFormat="1" applyFont="1" applyFill="1" applyBorder="1" applyAlignment="1">
      <alignment horizontal="center" vertical="center" wrapText="1"/>
    </xf>
    <xf numFmtId="0" fontId="6" fillId="4" borderId="2" xfId="4" applyFont="1" applyFill="1" applyBorder="1" applyAlignment="1">
      <alignment horizontal="center" vertical="top" wrapText="1"/>
    </xf>
    <xf numFmtId="0" fontId="6" fillId="4" borderId="4" xfId="4" applyFont="1" applyFill="1" applyBorder="1" applyAlignment="1">
      <alignment horizontal="center" vertical="top" wrapText="1"/>
    </xf>
    <xf numFmtId="0" fontId="6" fillId="4" borderId="2" xfId="4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wrapText="1"/>
    </xf>
    <xf numFmtId="0" fontId="6" fillId="0" borderId="4" xfId="4" applyFont="1" applyFill="1" applyBorder="1" applyAlignment="1">
      <alignment horizontal="center" wrapText="1"/>
    </xf>
    <xf numFmtId="0" fontId="6" fillId="0" borderId="2" xfId="4" applyFont="1" applyFill="1" applyBorder="1" applyAlignment="1">
      <alignment horizontal="center" vertical="top" wrapText="1"/>
    </xf>
    <xf numFmtId="0" fontId="6" fillId="0" borderId="4" xfId="4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3" xfId="3"/>
    <cellStyle name="Обычный_tmp" xfId="5"/>
    <cellStyle name="Обычный_Ханты" xfId="4"/>
    <cellStyle name="Финансовый_Ханты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zoomScale="95" zoomScaleNormal="95" zoomScaleSheetLayoutView="50" workbookViewId="0">
      <selection activeCell="A5" sqref="A5:L5"/>
    </sheetView>
  </sheetViews>
  <sheetFormatPr defaultRowHeight="16.5" x14ac:dyDescent="0.25"/>
  <cols>
    <col min="1" max="1" width="8.140625" style="1" customWidth="1"/>
    <col min="2" max="2" width="42.5703125" style="1" customWidth="1"/>
    <col min="3" max="3" width="22.7109375" style="1" customWidth="1"/>
    <col min="4" max="4" width="16.7109375" style="1" customWidth="1"/>
    <col min="5" max="5" width="38.5703125" style="1" customWidth="1"/>
    <col min="6" max="6" width="40.7109375" style="1" customWidth="1"/>
    <col min="7" max="7" width="15.5703125" style="1" customWidth="1"/>
    <col min="8" max="10" width="13.7109375" style="1" customWidth="1"/>
    <col min="11" max="11" width="20.140625" style="1" customWidth="1"/>
    <col min="12" max="12" width="16.5703125" style="1" customWidth="1"/>
    <col min="13" max="16384" width="9.140625" style="1"/>
  </cols>
  <sheetData>
    <row r="1" spans="1:12" x14ac:dyDescent="0.25">
      <c r="I1" s="2"/>
      <c r="J1" s="2"/>
      <c r="K1" s="2"/>
    </row>
    <row r="2" spans="1:12" x14ac:dyDescent="0.25">
      <c r="I2" s="1" t="s">
        <v>179</v>
      </c>
      <c r="J2" s="2"/>
    </row>
    <row r="3" spans="1:12" x14ac:dyDescent="0.25">
      <c r="I3" s="1" t="s">
        <v>180</v>
      </c>
    </row>
    <row r="4" spans="1:12" x14ac:dyDescent="0.25">
      <c r="A4" s="3"/>
      <c r="I4" s="1" t="s">
        <v>215</v>
      </c>
    </row>
    <row r="5" spans="1:12" x14ac:dyDescent="0.25">
      <c r="A5" s="157" t="s">
        <v>191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</row>
    <row r="6" spans="1:12" x14ac:dyDescent="0.25">
      <c r="A6" s="157" t="s">
        <v>16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x14ac:dyDescent="0.25">
      <c r="A7" s="157" t="s">
        <v>209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9" spans="1:12" ht="63" customHeight="1" x14ac:dyDescent="0.2">
      <c r="A9" s="146" t="s">
        <v>0</v>
      </c>
      <c r="B9" s="158" t="s">
        <v>2</v>
      </c>
      <c r="C9" s="158" t="s">
        <v>3</v>
      </c>
      <c r="D9" s="160" t="s">
        <v>7</v>
      </c>
      <c r="E9" s="158" t="s">
        <v>14</v>
      </c>
      <c r="F9" s="158" t="s">
        <v>4</v>
      </c>
      <c r="G9" s="162" t="s">
        <v>5</v>
      </c>
      <c r="H9" s="162"/>
      <c r="I9" s="159"/>
      <c r="J9" s="158" t="s">
        <v>6</v>
      </c>
      <c r="K9" s="158"/>
      <c r="L9" s="158"/>
    </row>
    <row r="10" spans="1:12" ht="57" customHeight="1" x14ac:dyDescent="0.25">
      <c r="A10" s="148" t="s">
        <v>1</v>
      </c>
      <c r="B10" s="159"/>
      <c r="C10" s="158"/>
      <c r="D10" s="161"/>
      <c r="E10" s="158"/>
      <c r="F10" s="158"/>
      <c r="G10" s="149" t="s">
        <v>190</v>
      </c>
      <c r="H10" s="149" t="s">
        <v>204</v>
      </c>
      <c r="I10" s="149" t="s">
        <v>210</v>
      </c>
      <c r="J10" s="149" t="s">
        <v>190</v>
      </c>
      <c r="K10" s="149" t="s">
        <v>204</v>
      </c>
      <c r="L10" s="149" t="s">
        <v>210</v>
      </c>
    </row>
    <row r="11" spans="1:12" s="4" customFormat="1" ht="15" x14ac:dyDescent="0.25">
      <c r="A11" s="147">
        <v>1</v>
      </c>
      <c r="B11" s="126">
        <v>2</v>
      </c>
      <c r="C11" s="126">
        <v>3</v>
      </c>
      <c r="D11" s="126">
        <v>4</v>
      </c>
      <c r="E11" s="126">
        <v>5</v>
      </c>
      <c r="F11" s="126">
        <v>6</v>
      </c>
      <c r="G11" s="126">
        <v>8</v>
      </c>
      <c r="H11" s="126">
        <v>9</v>
      </c>
      <c r="I11" s="126"/>
      <c r="J11" s="126">
        <v>10</v>
      </c>
      <c r="K11" s="126">
        <v>11</v>
      </c>
      <c r="L11" s="126">
        <v>12</v>
      </c>
    </row>
    <row r="12" spans="1:12" x14ac:dyDescent="0.25">
      <c r="A12" s="156" t="s">
        <v>9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</row>
    <row r="13" spans="1:12" ht="109.5" customHeight="1" x14ac:dyDescent="0.25">
      <c r="A13" s="127" t="s">
        <v>10</v>
      </c>
      <c r="B13" s="128" t="s">
        <v>181</v>
      </c>
      <c r="C13" s="128" t="s">
        <v>206</v>
      </c>
      <c r="D13" s="128" t="s">
        <v>18</v>
      </c>
      <c r="E13" s="129" t="s">
        <v>207</v>
      </c>
      <c r="F13" s="128" t="s">
        <v>208</v>
      </c>
      <c r="G13" s="130">
        <v>76.260000000000005</v>
      </c>
      <c r="H13" s="130">
        <v>50</v>
      </c>
      <c r="I13" s="130">
        <v>50</v>
      </c>
      <c r="J13" s="130">
        <v>76.260000000000005</v>
      </c>
      <c r="K13" s="130">
        <v>50</v>
      </c>
      <c r="L13" s="130">
        <v>50</v>
      </c>
    </row>
    <row r="14" spans="1:12" ht="77.25" customHeight="1" x14ac:dyDescent="0.25">
      <c r="A14" s="127" t="s">
        <v>11</v>
      </c>
      <c r="B14" s="128" t="s">
        <v>12</v>
      </c>
      <c r="C14" s="128" t="s">
        <v>206</v>
      </c>
      <c r="D14" s="128" t="s">
        <v>211</v>
      </c>
      <c r="E14" s="128" t="s">
        <v>199</v>
      </c>
      <c r="F14" s="128" t="s">
        <v>188</v>
      </c>
      <c r="G14" s="130">
        <v>1229.7</v>
      </c>
      <c r="H14" s="130">
        <v>0</v>
      </c>
      <c r="I14" s="130">
        <v>0</v>
      </c>
      <c r="J14" s="130">
        <v>1229.7</v>
      </c>
      <c r="K14" s="130">
        <v>0</v>
      </c>
      <c r="L14" s="130">
        <v>0</v>
      </c>
    </row>
    <row r="15" spans="1:12" ht="78.75" customHeight="1" x14ac:dyDescent="0.25">
      <c r="A15" s="127" t="s">
        <v>192</v>
      </c>
      <c r="B15" s="129" t="s">
        <v>193</v>
      </c>
      <c r="C15" s="129" t="s">
        <v>8</v>
      </c>
      <c r="D15" s="128" t="s">
        <v>211</v>
      </c>
      <c r="E15" s="129" t="s">
        <v>29</v>
      </c>
      <c r="F15" s="129" t="s">
        <v>198</v>
      </c>
      <c r="G15" s="131">
        <v>622.4</v>
      </c>
      <c r="H15" s="131">
        <v>50</v>
      </c>
      <c r="I15" s="131">
        <v>50</v>
      </c>
      <c r="J15" s="131">
        <v>622.4</v>
      </c>
      <c r="K15" s="131">
        <v>50</v>
      </c>
      <c r="L15" s="131">
        <v>50</v>
      </c>
    </row>
    <row r="16" spans="1:12" ht="153" customHeight="1" x14ac:dyDescent="0.25">
      <c r="A16" s="127" t="s">
        <v>15</v>
      </c>
      <c r="B16" s="128" t="s">
        <v>203</v>
      </c>
      <c r="C16" s="128" t="s">
        <v>175</v>
      </c>
      <c r="D16" s="128" t="s">
        <v>211</v>
      </c>
      <c r="E16" s="129" t="s">
        <v>176</v>
      </c>
      <c r="F16" s="128" t="s">
        <v>200</v>
      </c>
      <c r="G16" s="130">
        <v>4.8</v>
      </c>
      <c r="H16" s="130"/>
      <c r="I16" s="130"/>
      <c r="J16" s="130">
        <v>618.79999999999995</v>
      </c>
      <c r="K16" s="130" t="s">
        <v>205</v>
      </c>
      <c r="L16" s="130" t="s">
        <v>205</v>
      </c>
    </row>
    <row r="17" spans="1:17" ht="127.5" customHeight="1" x14ac:dyDescent="0.25">
      <c r="A17" s="127" t="s">
        <v>17</v>
      </c>
      <c r="B17" s="128" t="s">
        <v>30</v>
      </c>
      <c r="C17" s="128" t="s">
        <v>8</v>
      </c>
      <c r="D17" s="128" t="s">
        <v>211</v>
      </c>
      <c r="E17" s="129" t="s">
        <v>31</v>
      </c>
      <c r="F17" s="128" t="s">
        <v>187</v>
      </c>
      <c r="G17" s="130">
        <v>1676.8</v>
      </c>
      <c r="H17" s="130">
        <v>50</v>
      </c>
      <c r="I17" s="130">
        <v>50</v>
      </c>
      <c r="J17" s="130">
        <v>1676.8</v>
      </c>
      <c r="K17" s="130">
        <v>50</v>
      </c>
      <c r="L17" s="130">
        <v>0</v>
      </c>
    </row>
    <row r="18" spans="1:17" ht="277.5" customHeight="1" x14ac:dyDescent="0.25">
      <c r="A18" s="127" t="s">
        <v>197</v>
      </c>
      <c r="B18" s="129" t="s">
        <v>194</v>
      </c>
      <c r="C18" s="129" t="s">
        <v>8</v>
      </c>
      <c r="D18" s="129" t="s">
        <v>212</v>
      </c>
      <c r="E18" s="129" t="s">
        <v>195</v>
      </c>
      <c r="F18" s="129" t="s">
        <v>196</v>
      </c>
      <c r="G18" s="132">
        <v>3.7</v>
      </c>
      <c r="H18" s="132">
        <v>4</v>
      </c>
      <c r="I18" s="132">
        <v>4</v>
      </c>
      <c r="J18" s="132">
        <v>1337.66</v>
      </c>
      <c r="K18" s="132">
        <v>1181</v>
      </c>
      <c r="L18" s="132">
        <v>1152</v>
      </c>
    </row>
    <row r="19" spans="1:17" s="5" customFormat="1" ht="63" customHeight="1" x14ac:dyDescent="0.25">
      <c r="A19" s="127" t="s">
        <v>23</v>
      </c>
      <c r="B19" s="128" t="s">
        <v>32</v>
      </c>
      <c r="C19" s="128" t="s">
        <v>8</v>
      </c>
      <c r="D19" s="128" t="s">
        <v>19</v>
      </c>
      <c r="E19" s="129" t="s">
        <v>33</v>
      </c>
      <c r="F19" s="128" t="s">
        <v>189</v>
      </c>
      <c r="G19" s="126" t="s">
        <v>213</v>
      </c>
      <c r="H19" s="126" t="s">
        <v>213</v>
      </c>
      <c r="I19" s="126" t="s">
        <v>213</v>
      </c>
      <c r="J19" s="126"/>
      <c r="K19" s="126"/>
      <c r="L19" s="126"/>
    </row>
    <row r="20" spans="1:17" s="5" customFormat="1" x14ac:dyDescent="0.25">
      <c r="A20" s="133"/>
      <c r="B20" s="134" t="s">
        <v>24</v>
      </c>
      <c r="C20" s="128"/>
      <c r="D20" s="134"/>
      <c r="E20" s="135"/>
      <c r="F20" s="134"/>
      <c r="G20" s="136"/>
      <c r="H20" s="136"/>
      <c r="I20" s="136"/>
      <c r="J20" s="137">
        <f>SUM(J13:J18)</f>
        <v>5561.62</v>
      </c>
      <c r="K20" s="137">
        <f t="shared" ref="K20:L20" si="0">SUM(K13:K18)</f>
        <v>1331</v>
      </c>
      <c r="L20" s="137">
        <f t="shared" si="0"/>
        <v>1252</v>
      </c>
    </row>
    <row r="21" spans="1:17" ht="18.75" customHeight="1" x14ac:dyDescent="0.25">
      <c r="A21" s="153" t="s">
        <v>13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5"/>
    </row>
    <row r="22" spans="1:17" ht="159.75" customHeight="1" x14ac:dyDescent="0.25">
      <c r="A22" s="127" t="s">
        <v>28</v>
      </c>
      <c r="B22" s="128" t="s">
        <v>37</v>
      </c>
      <c r="C22" s="128" t="s">
        <v>20</v>
      </c>
      <c r="D22" s="128" t="s">
        <v>177</v>
      </c>
      <c r="E22" s="129" t="s">
        <v>214</v>
      </c>
      <c r="F22" s="128" t="s">
        <v>21</v>
      </c>
      <c r="G22" s="138">
        <v>22983.9</v>
      </c>
      <c r="H22" s="138"/>
      <c r="I22" s="138"/>
      <c r="J22" s="138">
        <v>22983.9</v>
      </c>
      <c r="K22" s="138">
        <v>32000</v>
      </c>
      <c r="L22" s="138">
        <v>32000</v>
      </c>
      <c r="Q22" s="151"/>
    </row>
    <row r="23" spans="1:17" ht="76.5" customHeight="1" x14ac:dyDescent="0.25">
      <c r="A23" s="139" t="s">
        <v>27</v>
      </c>
      <c r="B23" s="140" t="s">
        <v>182</v>
      </c>
      <c r="C23" s="128" t="s">
        <v>206</v>
      </c>
      <c r="D23" s="140" t="s">
        <v>34</v>
      </c>
      <c r="E23" s="140" t="s">
        <v>184</v>
      </c>
      <c r="F23" s="128" t="s">
        <v>183</v>
      </c>
      <c r="G23" s="141">
        <v>84</v>
      </c>
      <c r="H23" s="141">
        <v>83</v>
      </c>
      <c r="I23" s="141">
        <v>83</v>
      </c>
      <c r="J23" s="142">
        <v>84</v>
      </c>
      <c r="K23" s="142"/>
      <c r="L23" s="142"/>
    </row>
    <row r="24" spans="1:17" ht="82.5" customHeight="1" x14ac:dyDescent="0.25">
      <c r="A24" s="128" t="s">
        <v>25</v>
      </c>
      <c r="B24" s="128" t="s">
        <v>35</v>
      </c>
      <c r="C24" s="128" t="s">
        <v>36</v>
      </c>
      <c r="D24" s="140" t="s">
        <v>34</v>
      </c>
      <c r="E24" s="128" t="s">
        <v>178</v>
      </c>
      <c r="F24" s="128" t="s">
        <v>185</v>
      </c>
      <c r="G24" s="150">
        <v>150.69999999999999</v>
      </c>
      <c r="H24" s="150" t="s">
        <v>201</v>
      </c>
      <c r="I24" s="150" t="s">
        <v>201</v>
      </c>
      <c r="J24" s="142">
        <v>150.69999999999999</v>
      </c>
      <c r="K24" s="142">
        <v>0</v>
      </c>
      <c r="L24" s="142">
        <v>0</v>
      </c>
    </row>
    <row r="25" spans="1:17" ht="171" customHeight="1" x14ac:dyDescent="0.25">
      <c r="A25" s="128" t="s">
        <v>26</v>
      </c>
      <c r="B25" s="128" t="s">
        <v>22</v>
      </c>
      <c r="C25" s="128" t="s">
        <v>36</v>
      </c>
      <c r="D25" s="143" t="s">
        <v>34</v>
      </c>
      <c r="E25" s="129" t="s">
        <v>202</v>
      </c>
      <c r="F25" s="128" t="s">
        <v>186</v>
      </c>
      <c r="G25" s="142">
        <v>39.700000000000003</v>
      </c>
      <c r="H25" s="142"/>
      <c r="I25" s="142"/>
      <c r="J25" s="142">
        <v>48.5</v>
      </c>
      <c r="K25" s="142">
        <v>200</v>
      </c>
      <c r="L25" s="142">
        <v>200</v>
      </c>
    </row>
    <row r="26" spans="1:17" x14ac:dyDescent="0.25">
      <c r="A26" s="144"/>
      <c r="B26" s="144" t="s">
        <v>38</v>
      </c>
      <c r="C26" s="144"/>
      <c r="D26" s="144"/>
      <c r="E26" s="144"/>
      <c r="F26" s="144"/>
      <c r="G26" s="144"/>
      <c r="H26" s="144"/>
      <c r="I26" s="144"/>
      <c r="J26" s="145">
        <f>SUM(J22:J25)</f>
        <v>23267.100000000002</v>
      </c>
      <c r="K26" s="145">
        <f t="shared" ref="K26:L26" si="1">SUM(K22:K25)</f>
        <v>32200</v>
      </c>
      <c r="L26" s="145">
        <f t="shared" si="1"/>
        <v>32200</v>
      </c>
    </row>
    <row r="30" spans="1:17" s="120" customFormat="1" ht="20.25" x14ac:dyDescent="0.3">
      <c r="B30" s="121"/>
      <c r="D30" s="121" t="s">
        <v>168</v>
      </c>
      <c r="E30" s="121"/>
      <c r="I30" s="122"/>
      <c r="L30" s="122"/>
    </row>
    <row r="31" spans="1:17" s="120" customFormat="1" ht="20.25" x14ac:dyDescent="0.3">
      <c r="B31" s="124" t="s">
        <v>172</v>
      </c>
      <c r="C31" s="123"/>
      <c r="D31" s="152" t="s">
        <v>173</v>
      </c>
      <c r="E31" s="152"/>
      <c r="F31" s="123"/>
      <c r="G31" s="123"/>
      <c r="H31" s="123"/>
      <c r="I31" s="125"/>
      <c r="J31" s="123"/>
      <c r="K31" s="123"/>
      <c r="L31" s="125"/>
    </row>
    <row r="32" spans="1:17" s="120" customFormat="1" ht="20.25" x14ac:dyDescent="0.3">
      <c r="B32" s="124"/>
      <c r="C32" s="123"/>
      <c r="D32" s="124"/>
      <c r="E32" s="124"/>
      <c r="F32" s="123"/>
      <c r="G32" s="123"/>
      <c r="H32" s="123"/>
      <c r="I32" s="125"/>
      <c r="J32" s="123"/>
      <c r="K32" s="123"/>
      <c r="L32" s="125"/>
    </row>
    <row r="33" spans="2:12" s="120" customFormat="1" ht="23.45" customHeight="1" x14ac:dyDescent="0.3">
      <c r="B33" s="121"/>
      <c r="D33" s="121" t="s">
        <v>174</v>
      </c>
      <c r="E33" s="121"/>
      <c r="I33" s="122"/>
      <c r="L33" s="122"/>
    </row>
    <row r="34" spans="2:12" s="120" customFormat="1" ht="20.25" x14ac:dyDescent="0.3">
      <c r="B34" s="124" t="s">
        <v>172</v>
      </c>
      <c r="D34" s="152" t="s">
        <v>173</v>
      </c>
      <c r="E34" s="152"/>
      <c r="I34" s="122"/>
      <c r="L34" s="122"/>
    </row>
    <row r="35" spans="2:12" s="120" customFormat="1" ht="33.6" customHeight="1" x14ac:dyDescent="0.3">
      <c r="I35" s="122"/>
      <c r="L35" s="122"/>
    </row>
    <row r="46" spans="2:12" x14ac:dyDescent="0.25">
      <c r="C46" s="1">
        <v>762.3</v>
      </c>
    </row>
  </sheetData>
  <mergeCells count="14">
    <mergeCell ref="D31:E31"/>
    <mergeCell ref="D34:E34"/>
    <mergeCell ref="A21:L21"/>
    <mergeCell ref="A12:L12"/>
    <mergeCell ref="A5:L5"/>
    <mergeCell ref="A6:L6"/>
    <mergeCell ref="A7:L7"/>
    <mergeCell ref="B9:B10"/>
    <mergeCell ref="C9:C10"/>
    <mergeCell ref="E9:E10"/>
    <mergeCell ref="F9:F10"/>
    <mergeCell ref="J9:L9"/>
    <mergeCell ref="D9:D10"/>
    <mergeCell ref="G9:I9"/>
  </mergeCells>
  <pageMargins left="0.70866141732283472" right="0.70866141732283472" top="0.55118110236220474" bottom="0.74803149606299213" header="0.31496062992125984" footer="0.31496062992125984"/>
  <pageSetup paperSize="9" scale="49" fitToHeight="0" orientation="landscape" r:id="rId1"/>
  <rowBreaks count="2" manualBreakCount="2">
    <brk id="17" max="11" man="1"/>
    <brk id="29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zoomScale="81" zoomScaleNormal="81" zoomScaleSheetLayoutView="82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1" sqref="E11"/>
    </sheetView>
  </sheetViews>
  <sheetFormatPr defaultRowHeight="12.75" x14ac:dyDescent="0.2"/>
  <cols>
    <col min="1" max="1" width="45" style="117" customWidth="1"/>
    <col min="2" max="2" width="30.85546875" style="118" customWidth="1"/>
    <col min="3" max="3" width="19" style="119" customWidth="1"/>
    <col min="4" max="4" width="18.140625" style="11" customWidth="1"/>
    <col min="5" max="5" width="14.42578125" style="119" customWidth="1"/>
    <col min="6" max="6" width="15" style="119" bestFit="1" customWidth="1"/>
    <col min="7" max="7" width="7" style="104" hidden="1" customWidth="1"/>
    <col min="8" max="8" width="14.42578125" style="104" customWidth="1"/>
    <col min="9" max="9" width="14.7109375" style="11" customWidth="1"/>
    <col min="10" max="10" width="14.85546875" style="11" customWidth="1"/>
    <col min="11" max="11" width="14.7109375" style="11" customWidth="1"/>
    <col min="12" max="12" width="34.140625" style="11" customWidth="1"/>
    <col min="13" max="13" width="39" style="105" customWidth="1"/>
    <col min="14" max="256" width="9.140625" style="11"/>
    <col min="257" max="257" width="45" style="11" customWidth="1"/>
    <col min="258" max="258" width="30.85546875" style="11" customWidth="1"/>
    <col min="259" max="259" width="19" style="11" customWidth="1"/>
    <col min="260" max="260" width="18.140625" style="11" customWidth="1"/>
    <col min="261" max="261" width="14.42578125" style="11" customWidth="1"/>
    <col min="262" max="262" width="15" style="11" bestFit="1" customWidth="1"/>
    <col min="263" max="263" width="0" style="11" hidden="1" customWidth="1"/>
    <col min="264" max="264" width="14.42578125" style="11" customWidth="1"/>
    <col min="265" max="265" width="14.7109375" style="11" customWidth="1"/>
    <col min="266" max="266" width="14.85546875" style="11" customWidth="1"/>
    <col min="267" max="267" width="14.7109375" style="11" customWidth="1"/>
    <col min="268" max="268" width="34.140625" style="11" customWidth="1"/>
    <col min="269" max="269" width="39" style="11" customWidth="1"/>
    <col min="270" max="512" width="9.140625" style="11"/>
    <col min="513" max="513" width="45" style="11" customWidth="1"/>
    <col min="514" max="514" width="30.85546875" style="11" customWidth="1"/>
    <col min="515" max="515" width="19" style="11" customWidth="1"/>
    <col min="516" max="516" width="18.140625" style="11" customWidth="1"/>
    <col min="517" max="517" width="14.42578125" style="11" customWidth="1"/>
    <col min="518" max="518" width="15" style="11" bestFit="1" customWidth="1"/>
    <col min="519" max="519" width="0" style="11" hidden="1" customWidth="1"/>
    <col min="520" max="520" width="14.42578125" style="11" customWidth="1"/>
    <col min="521" max="521" width="14.7109375" style="11" customWidth="1"/>
    <col min="522" max="522" width="14.85546875" style="11" customWidth="1"/>
    <col min="523" max="523" width="14.7109375" style="11" customWidth="1"/>
    <col min="524" max="524" width="34.140625" style="11" customWidth="1"/>
    <col min="525" max="525" width="39" style="11" customWidth="1"/>
    <col min="526" max="768" width="9.140625" style="11"/>
    <col min="769" max="769" width="45" style="11" customWidth="1"/>
    <col min="770" max="770" width="30.85546875" style="11" customWidth="1"/>
    <col min="771" max="771" width="19" style="11" customWidth="1"/>
    <col min="772" max="772" width="18.140625" style="11" customWidth="1"/>
    <col min="773" max="773" width="14.42578125" style="11" customWidth="1"/>
    <col min="774" max="774" width="15" style="11" bestFit="1" customWidth="1"/>
    <col min="775" max="775" width="0" style="11" hidden="1" customWidth="1"/>
    <col min="776" max="776" width="14.42578125" style="11" customWidth="1"/>
    <col min="777" max="777" width="14.7109375" style="11" customWidth="1"/>
    <col min="778" max="778" width="14.85546875" style="11" customWidth="1"/>
    <col min="779" max="779" width="14.7109375" style="11" customWidth="1"/>
    <col min="780" max="780" width="34.140625" style="11" customWidth="1"/>
    <col min="781" max="781" width="39" style="11" customWidth="1"/>
    <col min="782" max="1024" width="9.140625" style="11"/>
    <col min="1025" max="1025" width="45" style="11" customWidth="1"/>
    <col min="1026" max="1026" width="30.85546875" style="11" customWidth="1"/>
    <col min="1027" max="1027" width="19" style="11" customWidth="1"/>
    <col min="1028" max="1028" width="18.140625" style="11" customWidth="1"/>
    <col min="1029" max="1029" width="14.42578125" style="11" customWidth="1"/>
    <col min="1030" max="1030" width="15" style="11" bestFit="1" customWidth="1"/>
    <col min="1031" max="1031" width="0" style="11" hidden="1" customWidth="1"/>
    <col min="1032" max="1032" width="14.42578125" style="11" customWidth="1"/>
    <col min="1033" max="1033" width="14.7109375" style="11" customWidth="1"/>
    <col min="1034" max="1034" width="14.85546875" style="11" customWidth="1"/>
    <col min="1035" max="1035" width="14.7109375" style="11" customWidth="1"/>
    <col min="1036" max="1036" width="34.140625" style="11" customWidth="1"/>
    <col min="1037" max="1037" width="39" style="11" customWidth="1"/>
    <col min="1038" max="1280" width="9.140625" style="11"/>
    <col min="1281" max="1281" width="45" style="11" customWidth="1"/>
    <col min="1282" max="1282" width="30.85546875" style="11" customWidth="1"/>
    <col min="1283" max="1283" width="19" style="11" customWidth="1"/>
    <col min="1284" max="1284" width="18.140625" style="11" customWidth="1"/>
    <col min="1285" max="1285" width="14.42578125" style="11" customWidth="1"/>
    <col min="1286" max="1286" width="15" style="11" bestFit="1" customWidth="1"/>
    <col min="1287" max="1287" width="0" style="11" hidden="1" customWidth="1"/>
    <col min="1288" max="1288" width="14.42578125" style="11" customWidth="1"/>
    <col min="1289" max="1289" width="14.7109375" style="11" customWidth="1"/>
    <col min="1290" max="1290" width="14.85546875" style="11" customWidth="1"/>
    <col min="1291" max="1291" width="14.7109375" style="11" customWidth="1"/>
    <col min="1292" max="1292" width="34.140625" style="11" customWidth="1"/>
    <col min="1293" max="1293" width="39" style="11" customWidth="1"/>
    <col min="1294" max="1536" width="9.140625" style="11"/>
    <col min="1537" max="1537" width="45" style="11" customWidth="1"/>
    <col min="1538" max="1538" width="30.85546875" style="11" customWidth="1"/>
    <col min="1539" max="1539" width="19" style="11" customWidth="1"/>
    <col min="1540" max="1540" width="18.140625" style="11" customWidth="1"/>
    <col min="1541" max="1541" width="14.42578125" style="11" customWidth="1"/>
    <col min="1542" max="1542" width="15" style="11" bestFit="1" customWidth="1"/>
    <col min="1543" max="1543" width="0" style="11" hidden="1" customWidth="1"/>
    <col min="1544" max="1544" width="14.42578125" style="11" customWidth="1"/>
    <col min="1545" max="1545" width="14.7109375" style="11" customWidth="1"/>
    <col min="1546" max="1546" width="14.85546875" style="11" customWidth="1"/>
    <col min="1547" max="1547" width="14.7109375" style="11" customWidth="1"/>
    <col min="1548" max="1548" width="34.140625" style="11" customWidth="1"/>
    <col min="1549" max="1549" width="39" style="11" customWidth="1"/>
    <col min="1550" max="1792" width="9.140625" style="11"/>
    <col min="1793" max="1793" width="45" style="11" customWidth="1"/>
    <col min="1794" max="1794" width="30.85546875" style="11" customWidth="1"/>
    <col min="1795" max="1795" width="19" style="11" customWidth="1"/>
    <col min="1796" max="1796" width="18.140625" style="11" customWidth="1"/>
    <col min="1797" max="1797" width="14.42578125" style="11" customWidth="1"/>
    <col min="1798" max="1798" width="15" style="11" bestFit="1" customWidth="1"/>
    <col min="1799" max="1799" width="0" style="11" hidden="1" customWidth="1"/>
    <col min="1800" max="1800" width="14.42578125" style="11" customWidth="1"/>
    <col min="1801" max="1801" width="14.7109375" style="11" customWidth="1"/>
    <col min="1802" max="1802" width="14.85546875" style="11" customWidth="1"/>
    <col min="1803" max="1803" width="14.7109375" style="11" customWidth="1"/>
    <col min="1804" max="1804" width="34.140625" style="11" customWidth="1"/>
    <col min="1805" max="1805" width="39" style="11" customWidth="1"/>
    <col min="1806" max="2048" width="9.140625" style="11"/>
    <col min="2049" max="2049" width="45" style="11" customWidth="1"/>
    <col min="2050" max="2050" width="30.85546875" style="11" customWidth="1"/>
    <col min="2051" max="2051" width="19" style="11" customWidth="1"/>
    <col min="2052" max="2052" width="18.140625" style="11" customWidth="1"/>
    <col min="2053" max="2053" width="14.42578125" style="11" customWidth="1"/>
    <col min="2054" max="2054" width="15" style="11" bestFit="1" customWidth="1"/>
    <col min="2055" max="2055" width="0" style="11" hidden="1" customWidth="1"/>
    <col min="2056" max="2056" width="14.42578125" style="11" customWidth="1"/>
    <col min="2057" max="2057" width="14.7109375" style="11" customWidth="1"/>
    <col min="2058" max="2058" width="14.85546875" style="11" customWidth="1"/>
    <col min="2059" max="2059" width="14.7109375" style="11" customWidth="1"/>
    <col min="2060" max="2060" width="34.140625" style="11" customWidth="1"/>
    <col min="2061" max="2061" width="39" style="11" customWidth="1"/>
    <col min="2062" max="2304" width="9.140625" style="11"/>
    <col min="2305" max="2305" width="45" style="11" customWidth="1"/>
    <col min="2306" max="2306" width="30.85546875" style="11" customWidth="1"/>
    <col min="2307" max="2307" width="19" style="11" customWidth="1"/>
    <col min="2308" max="2308" width="18.140625" style="11" customWidth="1"/>
    <col min="2309" max="2309" width="14.42578125" style="11" customWidth="1"/>
    <col min="2310" max="2310" width="15" style="11" bestFit="1" customWidth="1"/>
    <col min="2311" max="2311" width="0" style="11" hidden="1" customWidth="1"/>
    <col min="2312" max="2312" width="14.42578125" style="11" customWidth="1"/>
    <col min="2313" max="2313" width="14.7109375" style="11" customWidth="1"/>
    <col min="2314" max="2314" width="14.85546875" style="11" customWidth="1"/>
    <col min="2315" max="2315" width="14.7109375" style="11" customWidth="1"/>
    <col min="2316" max="2316" width="34.140625" style="11" customWidth="1"/>
    <col min="2317" max="2317" width="39" style="11" customWidth="1"/>
    <col min="2318" max="2560" width="9.140625" style="11"/>
    <col min="2561" max="2561" width="45" style="11" customWidth="1"/>
    <col min="2562" max="2562" width="30.85546875" style="11" customWidth="1"/>
    <col min="2563" max="2563" width="19" style="11" customWidth="1"/>
    <col min="2564" max="2564" width="18.140625" style="11" customWidth="1"/>
    <col min="2565" max="2565" width="14.42578125" style="11" customWidth="1"/>
    <col min="2566" max="2566" width="15" style="11" bestFit="1" customWidth="1"/>
    <col min="2567" max="2567" width="0" style="11" hidden="1" customWidth="1"/>
    <col min="2568" max="2568" width="14.42578125" style="11" customWidth="1"/>
    <col min="2569" max="2569" width="14.7109375" style="11" customWidth="1"/>
    <col min="2570" max="2570" width="14.85546875" style="11" customWidth="1"/>
    <col min="2571" max="2571" width="14.7109375" style="11" customWidth="1"/>
    <col min="2572" max="2572" width="34.140625" style="11" customWidth="1"/>
    <col min="2573" max="2573" width="39" style="11" customWidth="1"/>
    <col min="2574" max="2816" width="9.140625" style="11"/>
    <col min="2817" max="2817" width="45" style="11" customWidth="1"/>
    <col min="2818" max="2818" width="30.85546875" style="11" customWidth="1"/>
    <col min="2819" max="2819" width="19" style="11" customWidth="1"/>
    <col min="2820" max="2820" width="18.140625" style="11" customWidth="1"/>
    <col min="2821" max="2821" width="14.42578125" style="11" customWidth="1"/>
    <col min="2822" max="2822" width="15" style="11" bestFit="1" customWidth="1"/>
    <col min="2823" max="2823" width="0" style="11" hidden="1" customWidth="1"/>
    <col min="2824" max="2824" width="14.42578125" style="11" customWidth="1"/>
    <col min="2825" max="2825" width="14.7109375" style="11" customWidth="1"/>
    <col min="2826" max="2826" width="14.85546875" style="11" customWidth="1"/>
    <col min="2827" max="2827" width="14.7109375" style="11" customWidth="1"/>
    <col min="2828" max="2828" width="34.140625" style="11" customWidth="1"/>
    <col min="2829" max="2829" width="39" style="11" customWidth="1"/>
    <col min="2830" max="3072" width="9.140625" style="11"/>
    <col min="3073" max="3073" width="45" style="11" customWidth="1"/>
    <col min="3074" max="3074" width="30.85546875" style="11" customWidth="1"/>
    <col min="3075" max="3075" width="19" style="11" customWidth="1"/>
    <col min="3076" max="3076" width="18.140625" style="11" customWidth="1"/>
    <col min="3077" max="3077" width="14.42578125" style="11" customWidth="1"/>
    <col min="3078" max="3078" width="15" style="11" bestFit="1" customWidth="1"/>
    <col min="3079" max="3079" width="0" style="11" hidden="1" customWidth="1"/>
    <col min="3080" max="3080" width="14.42578125" style="11" customWidth="1"/>
    <col min="3081" max="3081" width="14.7109375" style="11" customWidth="1"/>
    <col min="3082" max="3082" width="14.85546875" style="11" customWidth="1"/>
    <col min="3083" max="3083" width="14.7109375" style="11" customWidth="1"/>
    <col min="3084" max="3084" width="34.140625" style="11" customWidth="1"/>
    <col min="3085" max="3085" width="39" style="11" customWidth="1"/>
    <col min="3086" max="3328" width="9.140625" style="11"/>
    <col min="3329" max="3329" width="45" style="11" customWidth="1"/>
    <col min="3330" max="3330" width="30.85546875" style="11" customWidth="1"/>
    <col min="3331" max="3331" width="19" style="11" customWidth="1"/>
    <col min="3332" max="3332" width="18.140625" style="11" customWidth="1"/>
    <col min="3333" max="3333" width="14.42578125" style="11" customWidth="1"/>
    <col min="3334" max="3334" width="15" style="11" bestFit="1" customWidth="1"/>
    <col min="3335" max="3335" width="0" style="11" hidden="1" customWidth="1"/>
    <col min="3336" max="3336" width="14.42578125" style="11" customWidth="1"/>
    <col min="3337" max="3337" width="14.7109375" style="11" customWidth="1"/>
    <col min="3338" max="3338" width="14.85546875" style="11" customWidth="1"/>
    <col min="3339" max="3339" width="14.7109375" style="11" customWidth="1"/>
    <col min="3340" max="3340" width="34.140625" style="11" customWidth="1"/>
    <col min="3341" max="3341" width="39" style="11" customWidth="1"/>
    <col min="3342" max="3584" width="9.140625" style="11"/>
    <col min="3585" max="3585" width="45" style="11" customWidth="1"/>
    <col min="3586" max="3586" width="30.85546875" style="11" customWidth="1"/>
    <col min="3587" max="3587" width="19" style="11" customWidth="1"/>
    <col min="3588" max="3588" width="18.140625" style="11" customWidth="1"/>
    <col min="3589" max="3589" width="14.42578125" style="11" customWidth="1"/>
    <col min="3590" max="3590" width="15" style="11" bestFit="1" customWidth="1"/>
    <col min="3591" max="3591" width="0" style="11" hidden="1" customWidth="1"/>
    <col min="3592" max="3592" width="14.42578125" style="11" customWidth="1"/>
    <col min="3593" max="3593" width="14.7109375" style="11" customWidth="1"/>
    <col min="3594" max="3594" width="14.85546875" style="11" customWidth="1"/>
    <col min="3595" max="3595" width="14.7109375" style="11" customWidth="1"/>
    <col min="3596" max="3596" width="34.140625" style="11" customWidth="1"/>
    <col min="3597" max="3597" width="39" style="11" customWidth="1"/>
    <col min="3598" max="3840" width="9.140625" style="11"/>
    <col min="3841" max="3841" width="45" style="11" customWidth="1"/>
    <col min="3842" max="3842" width="30.85546875" style="11" customWidth="1"/>
    <col min="3843" max="3843" width="19" style="11" customWidth="1"/>
    <col min="3844" max="3844" width="18.140625" style="11" customWidth="1"/>
    <col min="3845" max="3845" width="14.42578125" style="11" customWidth="1"/>
    <col min="3846" max="3846" width="15" style="11" bestFit="1" customWidth="1"/>
    <col min="3847" max="3847" width="0" style="11" hidden="1" customWidth="1"/>
    <col min="3848" max="3848" width="14.42578125" style="11" customWidth="1"/>
    <col min="3849" max="3849" width="14.7109375" style="11" customWidth="1"/>
    <col min="3850" max="3850" width="14.85546875" style="11" customWidth="1"/>
    <col min="3851" max="3851" width="14.7109375" style="11" customWidth="1"/>
    <col min="3852" max="3852" width="34.140625" style="11" customWidth="1"/>
    <col min="3853" max="3853" width="39" style="11" customWidth="1"/>
    <col min="3854" max="4096" width="9.140625" style="11"/>
    <col min="4097" max="4097" width="45" style="11" customWidth="1"/>
    <col min="4098" max="4098" width="30.85546875" style="11" customWidth="1"/>
    <col min="4099" max="4099" width="19" style="11" customWidth="1"/>
    <col min="4100" max="4100" width="18.140625" style="11" customWidth="1"/>
    <col min="4101" max="4101" width="14.42578125" style="11" customWidth="1"/>
    <col min="4102" max="4102" width="15" style="11" bestFit="1" customWidth="1"/>
    <col min="4103" max="4103" width="0" style="11" hidden="1" customWidth="1"/>
    <col min="4104" max="4104" width="14.42578125" style="11" customWidth="1"/>
    <col min="4105" max="4105" width="14.7109375" style="11" customWidth="1"/>
    <col min="4106" max="4106" width="14.85546875" style="11" customWidth="1"/>
    <col min="4107" max="4107" width="14.7109375" style="11" customWidth="1"/>
    <col min="4108" max="4108" width="34.140625" style="11" customWidth="1"/>
    <col min="4109" max="4109" width="39" style="11" customWidth="1"/>
    <col min="4110" max="4352" width="9.140625" style="11"/>
    <col min="4353" max="4353" width="45" style="11" customWidth="1"/>
    <col min="4354" max="4354" width="30.85546875" style="11" customWidth="1"/>
    <col min="4355" max="4355" width="19" style="11" customWidth="1"/>
    <col min="4356" max="4356" width="18.140625" style="11" customWidth="1"/>
    <col min="4357" max="4357" width="14.42578125" style="11" customWidth="1"/>
    <col min="4358" max="4358" width="15" style="11" bestFit="1" customWidth="1"/>
    <col min="4359" max="4359" width="0" style="11" hidden="1" customWidth="1"/>
    <col min="4360" max="4360" width="14.42578125" style="11" customWidth="1"/>
    <col min="4361" max="4361" width="14.7109375" style="11" customWidth="1"/>
    <col min="4362" max="4362" width="14.85546875" style="11" customWidth="1"/>
    <col min="4363" max="4363" width="14.7109375" style="11" customWidth="1"/>
    <col min="4364" max="4364" width="34.140625" style="11" customWidth="1"/>
    <col min="4365" max="4365" width="39" style="11" customWidth="1"/>
    <col min="4366" max="4608" width="9.140625" style="11"/>
    <col min="4609" max="4609" width="45" style="11" customWidth="1"/>
    <col min="4610" max="4610" width="30.85546875" style="11" customWidth="1"/>
    <col min="4611" max="4611" width="19" style="11" customWidth="1"/>
    <col min="4612" max="4612" width="18.140625" style="11" customWidth="1"/>
    <col min="4613" max="4613" width="14.42578125" style="11" customWidth="1"/>
    <col min="4614" max="4614" width="15" style="11" bestFit="1" customWidth="1"/>
    <col min="4615" max="4615" width="0" style="11" hidden="1" customWidth="1"/>
    <col min="4616" max="4616" width="14.42578125" style="11" customWidth="1"/>
    <col min="4617" max="4617" width="14.7109375" style="11" customWidth="1"/>
    <col min="4618" max="4618" width="14.85546875" style="11" customWidth="1"/>
    <col min="4619" max="4619" width="14.7109375" style="11" customWidth="1"/>
    <col min="4620" max="4620" width="34.140625" style="11" customWidth="1"/>
    <col min="4621" max="4621" width="39" style="11" customWidth="1"/>
    <col min="4622" max="4864" width="9.140625" style="11"/>
    <col min="4865" max="4865" width="45" style="11" customWidth="1"/>
    <col min="4866" max="4866" width="30.85546875" style="11" customWidth="1"/>
    <col min="4867" max="4867" width="19" style="11" customWidth="1"/>
    <col min="4868" max="4868" width="18.140625" style="11" customWidth="1"/>
    <col min="4869" max="4869" width="14.42578125" style="11" customWidth="1"/>
    <col min="4870" max="4870" width="15" style="11" bestFit="1" customWidth="1"/>
    <col min="4871" max="4871" width="0" style="11" hidden="1" customWidth="1"/>
    <col min="4872" max="4872" width="14.42578125" style="11" customWidth="1"/>
    <col min="4873" max="4873" width="14.7109375" style="11" customWidth="1"/>
    <col min="4874" max="4874" width="14.85546875" style="11" customWidth="1"/>
    <col min="4875" max="4875" width="14.7109375" style="11" customWidth="1"/>
    <col min="4876" max="4876" width="34.140625" style="11" customWidth="1"/>
    <col min="4877" max="4877" width="39" style="11" customWidth="1"/>
    <col min="4878" max="5120" width="9.140625" style="11"/>
    <col min="5121" max="5121" width="45" style="11" customWidth="1"/>
    <col min="5122" max="5122" width="30.85546875" style="11" customWidth="1"/>
    <col min="5123" max="5123" width="19" style="11" customWidth="1"/>
    <col min="5124" max="5124" width="18.140625" style="11" customWidth="1"/>
    <col min="5125" max="5125" width="14.42578125" style="11" customWidth="1"/>
    <col min="5126" max="5126" width="15" style="11" bestFit="1" customWidth="1"/>
    <col min="5127" max="5127" width="0" style="11" hidden="1" customWidth="1"/>
    <col min="5128" max="5128" width="14.42578125" style="11" customWidth="1"/>
    <col min="5129" max="5129" width="14.7109375" style="11" customWidth="1"/>
    <col min="5130" max="5130" width="14.85546875" style="11" customWidth="1"/>
    <col min="5131" max="5131" width="14.7109375" style="11" customWidth="1"/>
    <col min="5132" max="5132" width="34.140625" style="11" customWidth="1"/>
    <col min="5133" max="5133" width="39" style="11" customWidth="1"/>
    <col min="5134" max="5376" width="9.140625" style="11"/>
    <col min="5377" max="5377" width="45" style="11" customWidth="1"/>
    <col min="5378" max="5378" width="30.85546875" style="11" customWidth="1"/>
    <col min="5379" max="5379" width="19" style="11" customWidth="1"/>
    <col min="5380" max="5380" width="18.140625" style="11" customWidth="1"/>
    <col min="5381" max="5381" width="14.42578125" style="11" customWidth="1"/>
    <col min="5382" max="5382" width="15" style="11" bestFit="1" customWidth="1"/>
    <col min="5383" max="5383" width="0" style="11" hidden="1" customWidth="1"/>
    <col min="5384" max="5384" width="14.42578125" style="11" customWidth="1"/>
    <col min="5385" max="5385" width="14.7109375" style="11" customWidth="1"/>
    <col min="5386" max="5386" width="14.85546875" style="11" customWidth="1"/>
    <col min="5387" max="5387" width="14.7109375" style="11" customWidth="1"/>
    <col min="5388" max="5388" width="34.140625" style="11" customWidth="1"/>
    <col min="5389" max="5389" width="39" style="11" customWidth="1"/>
    <col min="5390" max="5632" width="9.140625" style="11"/>
    <col min="5633" max="5633" width="45" style="11" customWidth="1"/>
    <col min="5634" max="5634" width="30.85546875" style="11" customWidth="1"/>
    <col min="5635" max="5635" width="19" style="11" customWidth="1"/>
    <col min="5636" max="5636" width="18.140625" style="11" customWidth="1"/>
    <col min="5637" max="5637" width="14.42578125" style="11" customWidth="1"/>
    <col min="5638" max="5638" width="15" style="11" bestFit="1" customWidth="1"/>
    <col min="5639" max="5639" width="0" style="11" hidden="1" customWidth="1"/>
    <col min="5640" max="5640" width="14.42578125" style="11" customWidth="1"/>
    <col min="5641" max="5641" width="14.7109375" style="11" customWidth="1"/>
    <col min="5642" max="5642" width="14.85546875" style="11" customWidth="1"/>
    <col min="5643" max="5643" width="14.7109375" style="11" customWidth="1"/>
    <col min="5644" max="5644" width="34.140625" style="11" customWidth="1"/>
    <col min="5645" max="5645" width="39" style="11" customWidth="1"/>
    <col min="5646" max="5888" width="9.140625" style="11"/>
    <col min="5889" max="5889" width="45" style="11" customWidth="1"/>
    <col min="5890" max="5890" width="30.85546875" style="11" customWidth="1"/>
    <col min="5891" max="5891" width="19" style="11" customWidth="1"/>
    <col min="5892" max="5892" width="18.140625" style="11" customWidth="1"/>
    <col min="5893" max="5893" width="14.42578125" style="11" customWidth="1"/>
    <col min="5894" max="5894" width="15" style="11" bestFit="1" customWidth="1"/>
    <col min="5895" max="5895" width="0" style="11" hidden="1" customWidth="1"/>
    <col min="5896" max="5896" width="14.42578125" style="11" customWidth="1"/>
    <col min="5897" max="5897" width="14.7109375" style="11" customWidth="1"/>
    <col min="5898" max="5898" width="14.85546875" style="11" customWidth="1"/>
    <col min="5899" max="5899" width="14.7109375" style="11" customWidth="1"/>
    <col min="5900" max="5900" width="34.140625" style="11" customWidth="1"/>
    <col min="5901" max="5901" width="39" style="11" customWidth="1"/>
    <col min="5902" max="6144" width="9.140625" style="11"/>
    <col min="6145" max="6145" width="45" style="11" customWidth="1"/>
    <col min="6146" max="6146" width="30.85546875" style="11" customWidth="1"/>
    <col min="6147" max="6147" width="19" style="11" customWidth="1"/>
    <col min="6148" max="6148" width="18.140625" style="11" customWidth="1"/>
    <col min="6149" max="6149" width="14.42578125" style="11" customWidth="1"/>
    <col min="6150" max="6150" width="15" style="11" bestFit="1" customWidth="1"/>
    <col min="6151" max="6151" width="0" style="11" hidden="1" customWidth="1"/>
    <col min="6152" max="6152" width="14.42578125" style="11" customWidth="1"/>
    <col min="6153" max="6153" width="14.7109375" style="11" customWidth="1"/>
    <col min="6154" max="6154" width="14.85546875" style="11" customWidth="1"/>
    <col min="6155" max="6155" width="14.7109375" style="11" customWidth="1"/>
    <col min="6156" max="6156" width="34.140625" style="11" customWidth="1"/>
    <col min="6157" max="6157" width="39" style="11" customWidth="1"/>
    <col min="6158" max="6400" width="9.140625" style="11"/>
    <col min="6401" max="6401" width="45" style="11" customWidth="1"/>
    <col min="6402" max="6402" width="30.85546875" style="11" customWidth="1"/>
    <col min="6403" max="6403" width="19" style="11" customWidth="1"/>
    <col min="6404" max="6404" width="18.140625" style="11" customWidth="1"/>
    <col min="6405" max="6405" width="14.42578125" style="11" customWidth="1"/>
    <col min="6406" max="6406" width="15" style="11" bestFit="1" customWidth="1"/>
    <col min="6407" max="6407" width="0" style="11" hidden="1" customWidth="1"/>
    <col min="6408" max="6408" width="14.42578125" style="11" customWidth="1"/>
    <col min="6409" max="6409" width="14.7109375" style="11" customWidth="1"/>
    <col min="6410" max="6410" width="14.85546875" style="11" customWidth="1"/>
    <col min="6411" max="6411" width="14.7109375" style="11" customWidth="1"/>
    <col min="6412" max="6412" width="34.140625" style="11" customWidth="1"/>
    <col min="6413" max="6413" width="39" style="11" customWidth="1"/>
    <col min="6414" max="6656" width="9.140625" style="11"/>
    <col min="6657" max="6657" width="45" style="11" customWidth="1"/>
    <col min="6658" max="6658" width="30.85546875" style="11" customWidth="1"/>
    <col min="6659" max="6659" width="19" style="11" customWidth="1"/>
    <col min="6660" max="6660" width="18.140625" style="11" customWidth="1"/>
    <col min="6661" max="6661" width="14.42578125" style="11" customWidth="1"/>
    <col min="6662" max="6662" width="15" style="11" bestFit="1" customWidth="1"/>
    <col min="6663" max="6663" width="0" style="11" hidden="1" customWidth="1"/>
    <col min="6664" max="6664" width="14.42578125" style="11" customWidth="1"/>
    <col min="6665" max="6665" width="14.7109375" style="11" customWidth="1"/>
    <col min="6666" max="6666" width="14.85546875" style="11" customWidth="1"/>
    <col min="6667" max="6667" width="14.7109375" style="11" customWidth="1"/>
    <col min="6668" max="6668" width="34.140625" style="11" customWidth="1"/>
    <col min="6669" max="6669" width="39" style="11" customWidth="1"/>
    <col min="6670" max="6912" width="9.140625" style="11"/>
    <col min="6913" max="6913" width="45" style="11" customWidth="1"/>
    <col min="6914" max="6914" width="30.85546875" style="11" customWidth="1"/>
    <col min="6915" max="6915" width="19" style="11" customWidth="1"/>
    <col min="6916" max="6916" width="18.140625" style="11" customWidth="1"/>
    <col min="6917" max="6917" width="14.42578125" style="11" customWidth="1"/>
    <col min="6918" max="6918" width="15" style="11" bestFit="1" customWidth="1"/>
    <col min="6919" max="6919" width="0" style="11" hidden="1" customWidth="1"/>
    <col min="6920" max="6920" width="14.42578125" style="11" customWidth="1"/>
    <col min="6921" max="6921" width="14.7109375" style="11" customWidth="1"/>
    <col min="6922" max="6922" width="14.85546875" style="11" customWidth="1"/>
    <col min="6923" max="6923" width="14.7109375" style="11" customWidth="1"/>
    <col min="6924" max="6924" width="34.140625" style="11" customWidth="1"/>
    <col min="6925" max="6925" width="39" style="11" customWidth="1"/>
    <col min="6926" max="7168" width="9.140625" style="11"/>
    <col min="7169" max="7169" width="45" style="11" customWidth="1"/>
    <col min="7170" max="7170" width="30.85546875" style="11" customWidth="1"/>
    <col min="7171" max="7171" width="19" style="11" customWidth="1"/>
    <col min="7172" max="7172" width="18.140625" style="11" customWidth="1"/>
    <col min="7173" max="7173" width="14.42578125" style="11" customWidth="1"/>
    <col min="7174" max="7174" width="15" style="11" bestFit="1" customWidth="1"/>
    <col min="7175" max="7175" width="0" style="11" hidden="1" customWidth="1"/>
    <col min="7176" max="7176" width="14.42578125" style="11" customWidth="1"/>
    <col min="7177" max="7177" width="14.7109375" style="11" customWidth="1"/>
    <col min="7178" max="7178" width="14.85546875" style="11" customWidth="1"/>
    <col min="7179" max="7179" width="14.7109375" style="11" customWidth="1"/>
    <col min="7180" max="7180" width="34.140625" style="11" customWidth="1"/>
    <col min="7181" max="7181" width="39" style="11" customWidth="1"/>
    <col min="7182" max="7424" width="9.140625" style="11"/>
    <col min="7425" max="7425" width="45" style="11" customWidth="1"/>
    <col min="7426" max="7426" width="30.85546875" style="11" customWidth="1"/>
    <col min="7427" max="7427" width="19" style="11" customWidth="1"/>
    <col min="7428" max="7428" width="18.140625" style="11" customWidth="1"/>
    <col min="7429" max="7429" width="14.42578125" style="11" customWidth="1"/>
    <col min="7430" max="7430" width="15" style="11" bestFit="1" customWidth="1"/>
    <col min="7431" max="7431" width="0" style="11" hidden="1" customWidth="1"/>
    <col min="7432" max="7432" width="14.42578125" style="11" customWidth="1"/>
    <col min="7433" max="7433" width="14.7109375" style="11" customWidth="1"/>
    <col min="7434" max="7434" width="14.85546875" style="11" customWidth="1"/>
    <col min="7435" max="7435" width="14.7109375" style="11" customWidth="1"/>
    <col min="7436" max="7436" width="34.140625" style="11" customWidth="1"/>
    <col min="7437" max="7437" width="39" style="11" customWidth="1"/>
    <col min="7438" max="7680" width="9.140625" style="11"/>
    <col min="7681" max="7681" width="45" style="11" customWidth="1"/>
    <col min="7682" max="7682" width="30.85546875" style="11" customWidth="1"/>
    <col min="7683" max="7683" width="19" style="11" customWidth="1"/>
    <col min="7684" max="7684" width="18.140625" style="11" customWidth="1"/>
    <col min="7685" max="7685" width="14.42578125" style="11" customWidth="1"/>
    <col min="7686" max="7686" width="15" style="11" bestFit="1" customWidth="1"/>
    <col min="7687" max="7687" width="0" style="11" hidden="1" customWidth="1"/>
    <col min="7688" max="7688" width="14.42578125" style="11" customWidth="1"/>
    <col min="7689" max="7689" width="14.7109375" style="11" customWidth="1"/>
    <col min="7690" max="7690" width="14.85546875" style="11" customWidth="1"/>
    <col min="7691" max="7691" width="14.7109375" style="11" customWidth="1"/>
    <col min="7692" max="7692" width="34.140625" style="11" customWidth="1"/>
    <col min="7693" max="7693" width="39" style="11" customWidth="1"/>
    <col min="7694" max="7936" width="9.140625" style="11"/>
    <col min="7937" max="7937" width="45" style="11" customWidth="1"/>
    <col min="7938" max="7938" width="30.85546875" style="11" customWidth="1"/>
    <col min="7939" max="7939" width="19" style="11" customWidth="1"/>
    <col min="7940" max="7940" width="18.140625" style="11" customWidth="1"/>
    <col min="7941" max="7941" width="14.42578125" style="11" customWidth="1"/>
    <col min="7942" max="7942" width="15" style="11" bestFit="1" customWidth="1"/>
    <col min="7943" max="7943" width="0" style="11" hidden="1" customWidth="1"/>
    <col min="7944" max="7944" width="14.42578125" style="11" customWidth="1"/>
    <col min="7945" max="7945" width="14.7109375" style="11" customWidth="1"/>
    <col min="7946" max="7946" width="14.85546875" style="11" customWidth="1"/>
    <col min="7947" max="7947" width="14.7109375" style="11" customWidth="1"/>
    <col min="7948" max="7948" width="34.140625" style="11" customWidth="1"/>
    <col min="7949" max="7949" width="39" style="11" customWidth="1"/>
    <col min="7950" max="8192" width="9.140625" style="11"/>
    <col min="8193" max="8193" width="45" style="11" customWidth="1"/>
    <col min="8194" max="8194" width="30.85546875" style="11" customWidth="1"/>
    <col min="8195" max="8195" width="19" style="11" customWidth="1"/>
    <col min="8196" max="8196" width="18.140625" style="11" customWidth="1"/>
    <col min="8197" max="8197" width="14.42578125" style="11" customWidth="1"/>
    <col min="8198" max="8198" width="15" style="11" bestFit="1" customWidth="1"/>
    <col min="8199" max="8199" width="0" style="11" hidden="1" customWidth="1"/>
    <col min="8200" max="8200" width="14.42578125" style="11" customWidth="1"/>
    <col min="8201" max="8201" width="14.7109375" style="11" customWidth="1"/>
    <col min="8202" max="8202" width="14.85546875" style="11" customWidth="1"/>
    <col min="8203" max="8203" width="14.7109375" style="11" customWidth="1"/>
    <col min="8204" max="8204" width="34.140625" style="11" customWidth="1"/>
    <col min="8205" max="8205" width="39" style="11" customWidth="1"/>
    <col min="8206" max="8448" width="9.140625" style="11"/>
    <col min="8449" max="8449" width="45" style="11" customWidth="1"/>
    <col min="8450" max="8450" width="30.85546875" style="11" customWidth="1"/>
    <col min="8451" max="8451" width="19" style="11" customWidth="1"/>
    <col min="8452" max="8452" width="18.140625" style="11" customWidth="1"/>
    <col min="8453" max="8453" width="14.42578125" style="11" customWidth="1"/>
    <col min="8454" max="8454" width="15" style="11" bestFit="1" customWidth="1"/>
    <col min="8455" max="8455" width="0" style="11" hidden="1" customWidth="1"/>
    <col min="8456" max="8456" width="14.42578125" style="11" customWidth="1"/>
    <col min="8457" max="8457" width="14.7109375" style="11" customWidth="1"/>
    <col min="8458" max="8458" width="14.85546875" style="11" customWidth="1"/>
    <col min="8459" max="8459" width="14.7109375" style="11" customWidth="1"/>
    <col min="8460" max="8460" width="34.140625" style="11" customWidth="1"/>
    <col min="8461" max="8461" width="39" style="11" customWidth="1"/>
    <col min="8462" max="8704" width="9.140625" style="11"/>
    <col min="8705" max="8705" width="45" style="11" customWidth="1"/>
    <col min="8706" max="8706" width="30.85546875" style="11" customWidth="1"/>
    <col min="8707" max="8707" width="19" style="11" customWidth="1"/>
    <col min="8708" max="8708" width="18.140625" style="11" customWidth="1"/>
    <col min="8709" max="8709" width="14.42578125" style="11" customWidth="1"/>
    <col min="8710" max="8710" width="15" style="11" bestFit="1" customWidth="1"/>
    <col min="8711" max="8711" width="0" style="11" hidden="1" customWidth="1"/>
    <col min="8712" max="8712" width="14.42578125" style="11" customWidth="1"/>
    <col min="8713" max="8713" width="14.7109375" style="11" customWidth="1"/>
    <col min="8714" max="8714" width="14.85546875" style="11" customWidth="1"/>
    <col min="8715" max="8715" width="14.7109375" style="11" customWidth="1"/>
    <col min="8716" max="8716" width="34.140625" style="11" customWidth="1"/>
    <col min="8717" max="8717" width="39" style="11" customWidth="1"/>
    <col min="8718" max="8960" width="9.140625" style="11"/>
    <col min="8961" max="8961" width="45" style="11" customWidth="1"/>
    <col min="8962" max="8962" width="30.85546875" style="11" customWidth="1"/>
    <col min="8963" max="8963" width="19" style="11" customWidth="1"/>
    <col min="8964" max="8964" width="18.140625" style="11" customWidth="1"/>
    <col min="8965" max="8965" width="14.42578125" style="11" customWidth="1"/>
    <col min="8966" max="8966" width="15" style="11" bestFit="1" customWidth="1"/>
    <col min="8967" max="8967" width="0" style="11" hidden="1" customWidth="1"/>
    <col min="8968" max="8968" width="14.42578125" style="11" customWidth="1"/>
    <col min="8969" max="8969" width="14.7109375" style="11" customWidth="1"/>
    <col min="8970" max="8970" width="14.85546875" style="11" customWidth="1"/>
    <col min="8971" max="8971" width="14.7109375" style="11" customWidth="1"/>
    <col min="8972" max="8972" width="34.140625" style="11" customWidth="1"/>
    <col min="8973" max="8973" width="39" style="11" customWidth="1"/>
    <col min="8974" max="9216" width="9.140625" style="11"/>
    <col min="9217" max="9217" width="45" style="11" customWidth="1"/>
    <col min="9218" max="9218" width="30.85546875" style="11" customWidth="1"/>
    <col min="9219" max="9219" width="19" style="11" customWidth="1"/>
    <col min="9220" max="9220" width="18.140625" style="11" customWidth="1"/>
    <col min="9221" max="9221" width="14.42578125" style="11" customWidth="1"/>
    <col min="9222" max="9222" width="15" style="11" bestFit="1" customWidth="1"/>
    <col min="9223" max="9223" width="0" style="11" hidden="1" customWidth="1"/>
    <col min="9224" max="9224" width="14.42578125" style="11" customWidth="1"/>
    <col min="9225" max="9225" width="14.7109375" style="11" customWidth="1"/>
    <col min="9226" max="9226" width="14.85546875" style="11" customWidth="1"/>
    <col min="9227" max="9227" width="14.7109375" style="11" customWidth="1"/>
    <col min="9228" max="9228" width="34.140625" style="11" customWidth="1"/>
    <col min="9229" max="9229" width="39" style="11" customWidth="1"/>
    <col min="9230" max="9472" width="9.140625" style="11"/>
    <col min="9473" max="9473" width="45" style="11" customWidth="1"/>
    <col min="9474" max="9474" width="30.85546875" style="11" customWidth="1"/>
    <col min="9475" max="9475" width="19" style="11" customWidth="1"/>
    <col min="9476" max="9476" width="18.140625" style="11" customWidth="1"/>
    <col min="9477" max="9477" width="14.42578125" style="11" customWidth="1"/>
    <col min="9478" max="9478" width="15" style="11" bestFit="1" customWidth="1"/>
    <col min="9479" max="9479" width="0" style="11" hidden="1" customWidth="1"/>
    <col min="9480" max="9480" width="14.42578125" style="11" customWidth="1"/>
    <col min="9481" max="9481" width="14.7109375" style="11" customWidth="1"/>
    <col min="9482" max="9482" width="14.85546875" style="11" customWidth="1"/>
    <col min="9483" max="9483" width="14.7109375" style="11" customWidth="1"/>
    <col min="9484" max="9484" width="34.140625" style="11" customWidth="1"/>
    <col min="9485" max="9485" width="39" style="11" customWidth="1"/>
    <col min="9486" max="9728" width="9.140625" style="11"/>
    <col min="9729" max="9729" width="45" style="11" customWidth="1"/>
    <col min="9730" max="9730" width="30.85546875" style="11" customWidth="1"/>
    <col min="9731" max="9731" width="19" style="11" customWidth="1"/>
    <col min="9732" max="9732" width="18.140625" style="11" customWidth="1"/>
    <col min="9733" max="9733" width="14.42578125" style="11" customWidth="1"/>
    <col min="9734" max="9734" width="15" style="11" bestFit="1" customWidth="1"/>
    <col min="9735" max="9735" width="0" style="11" hidden="1" customWidth="1"/>
    <col min="9736" max="9736" width="14.42578125" style="11" customWidth="1"/>
    <col min="9737" max="9737" width="14.7109375" style="11" customWidth="1"/>
    <col min="9738" max="9738" width="14.85546875" style="11" customWidth="1"/>
    <col min="9739" max="9739" width="14.7109375" style="11" customWidth="1"/>
    <col min="9740" max="9740" width="34.140625" style="11" customWidth="1"/>
    <col min="9741" max="9741" width="39" style="11" customWidth="1"/>
    <col min="9742" max="9984" width="9.140625" style="11"/>
    <col min="9985" max="9985" width="45" style="11" customWidth="1"/>
    <col min="9986" max="9986" width="30.85546875" style="11" customWidth="1"/>
    <col min="9987" max="9987" width="19" style="11" customWidth="1"/>
    <col min="9988" max="9988" width="18.140625" style="11" customWidth="1"/>
    <col min="9989" max="9989" width="14.42578125" style="11" customWidth="1"/>
    <col min="9990" max="9990" width="15" style="11" bestFit="1" customWidth="1"/>
    <col min="9991" max="9991" width="0" style="11" hidden="1" customWidth="1"/>
    <col min="9992" max="9992" width="14.42578125" style="11" customWidth="1"/>
    <col min="9993" max="9993" width="14.7109375" style="11" customWidth="1"/>
    <col min="9994" max="9994" width="14.85546875" style="11" customWidth="1"/>
    <col min="9995" max="9995" width="14.7109375" style="11" customWidth="1"/>
    <col min="9996" max="9996" width="34.140625" style="11" customWidth="1"/>
    <col min="9997" max="9997" width="39" style="11" customWidth="1"/>
    <col min="9998" max="10240" width="9.140625" style="11"/>
    <col min="10241" max="10241" width="45" style="11" customWidth="1"/>
    <col min="10242" max="10242" width="30.85546875" style="11" customWidth="1"/>
    <col min="10243" max="10243" width="19" style="11" customWidth="1"/>
    <col min="10244" max="10244" width="18.140625" style="11" customWidth="1"/>
    <col min="10245" max="10245" width="14.42578125" style="11" customWidth="1"/>
    <col min="10246" max="10246" width="15" style="11" bestFit="1" customWidth="1"/>
    <col min="10247" max="10247" width="0" style="11" hidden="1" customWidth="1"/>
    <col min="10248" max="10248" width="14.42578125" style="11" customWidth="1"/>
    <col min="10249" max="10249" width="14.7109375" style="11" customWidth="1"/>
    <col min="10250" max="10250" width="14.85546875" style="11" customWidth="1"/>
    <col min="10251" max="10251" width="14.7109375" style="11" customWidth="1"/>
    <col min="10252" max="10252" width="34.140625" style="11" customWidth="1"/>
    <col min="10253" max="10253" width="39" style="11" customWidth="1"/>
    <col min="10254" max="10496" width="9.140625" style="11"/>
    <col min="10497" max="10497" width="45" style="11" customWidth="1"/>
    <col min="10498" max="10498" width="30.85546875" style="11" customWidth="1"/>
    <col min="10499" max="10499" width="19" style="11" customWidth="1"/>
    <col min="10500" max="10500" width="18.140625" style="11" customWidth="1"/>
    <col min="10501" max="10501" width="14.42578125" style="11" customWidth="1"/>
    <col min="10502" max="10502" width="15" style="11" bestFit="1" customWidth="1"/>
    <col min="10503" max="10503" width="0" style="11" hidden="1" customWidth="1"/>
    <col min="10504" max="10504" width="14.42578125" style="11" customWidth="1"/>
    <col min="10505" max="10505" width="14.7109375" style="11" customWidth="1"/>
    <col min="10506" max="10506" width="14.85546875" style="11" customWidth="1"/>
    <col min="10507" max="10507" width="14.7109375" style="11" customWidth="1"/>
    <col min="10508" max="10508" width="34.140625" style="11" customWidth="1"/>
    <col min="10509" max="10509" width="39" style="11" customWidth="1"/>
    <col min="10510" max="10752" width="9.140625" style="11"/>
    <col min="10753" max="10753" width="45" style="11" customWidth="1"/>
    <col min="10754" max="10754" width="30.85546875" style="11" customWidth="1"/>
    <col min="10755" max="10755" width="19" style="11" customWidth="1"/>
    <col min="10756" max="10756" width="18.140625" style="11" customWidth="1"/>
    <col min="10757" max="10757" width="14.42578125" style="11" customWidth="1"/>
    <col min="10758" max="10758" width="15" style="11" bestFit="1" customWidth="1"/>
    <col min="10759" max="10759" width="0" style="11" hidden="1" customWidth="1"/>
    <col min="10760" max="10760" width="14.42578125" style="11" customWidth="1"/>
    <col min="10761" max="10761" width="14.7109375" style="11" customWidth="1"/>
    <col min="10762" max="10762" width="14.85546875" style="11" customWidth="1"/>
    <col min="10763" max="10763" width="14.7109375" style="11" customWidth="1"/>
    <col min="10764" max="10764" width="34.140625" style="11" customWidth="1"/>
    <col min="10765" max="10765" width="39" style="11" customWidth="1"/>
    <col min="10766" max="11008" width="9.140625" style="11"/>
    <col min="11009" max="11009" width="45" style="11" customWidth="1"/>
    <col min="11010" max="11010" width="30.85546875" style="11" customWidth="1"/>
    <col min="11011" max="11011" width="19" style="11" customWidth="1"/>
    <col min="11012" max="11012" width="18.140625" style="11" customWidth="1"/>
    <col min="11013" max="11013" width="14.42578125" style="11" customWidth="1"/>
    <col min="11014" max="11014" width="15" style="11" bestFit="1" customWidth="1"/>
    <col min="11015" max="11015" width="0" style="11" hidden="1" customWidth="1"/>
    <col min="11016" max="11016" width="14.42578125" style="11" customWidth="1"/>
    <col min="11017" max="11017" width="14.7109375" style="11" customWidth="1"/>
    <col min="11018" max="11018" width="14.85546875" style="11" customWidth="1"/>
    <col min="11019" max="11019" width="14.7109375" style="11" customWidth="1"/>
    <col min="11020" max="11020" width="34.140625" style="11" customWidth="1"/>
    <col min="11021" max="11021" width="39" style="11" customWidth="1"/>
    <col min="11022" max="11264" width="9.140625" style="11"/>
    <col min="11265" max="11265" width="45" style="11" customWidth="1"/>
    <col min="11266" max="11266" width="30.85546875" style="11" customWidth="1"/>
    <col min="11267" max="11267" width="19" style="11" customWidth="1"/>
    <col min="11268" max="11268" width="18.140625" style="11" customWidth="1"/>
    <col min="11269" max="11269" width="14.42578125" style="11" customWidth="1"/>
    <col min="11270" max="11270" width="15" style="11" bestFit="1" customWidth="1"/>
    <col min="11271" max="11271" width="0" style="11" hidden="1" customWidth="1"/>
    <col min="11272" max="11272" width="14.42578125" style="11" customWidth="1"/>
    <col min="11273" max="11273" width="14.7109375" style="11" customWidth="1"/>
    <col min="11274" max="11274" width="14.85546875" style="11" customWidth="1"/>
    <col min="11275" max="11275" width="14.7109375" style="11" customWidth="1"/>
    <col min="11276" max="11276" width="34.140625" style="11" customWidth="1"/>
    <col min="11277" max="11277" width="39" style="11" customWidth="1"/>
    <col min="11278" max="11520" width="9.140625" style="11"/>
    <col min="11521" max="11521" width="45" style="11" customWidth="1"/>
    <col min="11522" max="11522" width="30.85546875" style="11" customWidth="1"/>
    <col min="11523" max="11523" width="19" style="11" customWidth="1"/>
    <col min="11524" max="11524" width="18.140625" style="11" customWidth="1"/>
    <col min="11525" max="11525" width="14.42578125" style="11" customWidth="1"/>
    <col min="11526" max="11526" width="15" style="11" bestFit="1" customWidth="1"/>
    <col min="11527" max="11527" width="0" style="11" hidden="1" customWidth="1"/>
    <col min="11528" max="11528" width="14.42578125" style="11" customWidth="1"/>
    <col min="11529" max="11529" width="14.7109375" style="11" customWidth="1"/>
    <col min="11530" max="11530" width="14.85546875" style="11" customWidth="1"/>
    <col min="11531" max="11531" width="14.7109375" style="11" customWidth="1"/>
    <col min="11532" max="11532" width="34.140625" style="11" customWidth="1"/>
    <col min="11533" max="11533" width="39" style="11" customWidth="1"/>
    <col min="11534" max="11776" width="9.140625" style="11"/>
    <col min="11777" max="11777" width="45" style="11" customWidth="1"/>
    <col min="11778" max="11778" width="30.85546875" style="11" customWidth="1"/>
    <col min="11779" max="11779" width="19" style="11" customWidth="1"/>
    <col min="11780" max="11780" width="18.140625" style="11" customWidth="1"/>
    <col min="11781" max="11781" width="14.42578125" style="11" customWidth="1"/>
    <col min="11782" max="11782" width="15" style="11" bestFit="1" customWidth="1"/>
    <col min="11783" max="11783" width="0" style="11" hidden="1" customWidth="1"/>
    <col min="11784" max="11784" width="14.42578125" style="11" customWidth="1"/>
    <col min="11785" max="11785" width="14.7109375" style="11" customWidth="1"/>
    <col min="11786" max="11786" width="14.85546875" style="11" customWidth="1"/>
    <col min="11787" max="11787" width="14.7109375" style="11" customWidth="1"/>
    <col min="11788" max="11788" width="34.140625" style="11" customWidth="1"/>
    <col min="11789" max="11789" width="39" style="11" customWidth="1"/>
    <col min="11790" max="12032" width="9.140625" style="11"/>
    <col min="12033" max="12033" width="45" style="11" customWidth="1"/>
    <col min="12034" max="12034" width="30.85546875" style="11" customWidth="1"/>
    <col min="12035" max="12035" width="19" style="11" customWidth="1"/>
    <col min="12036" max="12036" width="18.140625" style="11" customWidth="1"/>
    <col min="12037" max="12037" width="14.42578125" style="11" customWidth="1"/>
    <col min="12038" max="12038" width="15" style="11" bestFit="1" customWidth="1"/>
    <col min="12039" max="12039" width="0" style="11" hidden="1" customWidth="1"/>
    <col min="12040" max="12040" width="14.42578125" style="11" customWidth="1"/>
    <col min="12041" max="12041" width="14.7109375" style="11" customWidth="1"/>
    <col min="12042" max="12042" width="14.85546875" style="11" customWidth="1"/>
    <col min="12043" max="12043" width="14.7109375" style="11" customWidth="1"/>
    <col min="12044" max="12044" width="34.140625" style="11" customWidth="1"/>
    <col min="12045" max="12045" width="39" style="11" customWidth="1"/>
    <col min="12046" max="12288" width="9.140625" style="11"/>
    <col min="12289" max="12289" width="45" style="11" customWidth="1"/>
    <col min="12290" max="12290" width="30.85546875" style="11" customWidth="1"/>
    <col min="12291" max="12291" width="19" style="11" customWidth="1"/>
    <col min="12292" max="12292" width="18.140625" style="11" customWidth="1"/>
    <col min="12293" max="12293" width="14.42578125" style="11" customWidth="1"/>
    <col min="12294" max="12294" width="15" style="11" bestFit="1" customWidth="1"/>
    <col min="12295" max="12295" width="0" style="11" hidden="1" customWidth="1"/>
    <col min="12296" max="12296" width="14.42578125" style="11" customWidth="1"/>
    <col min="12297" max="12297" width="14.7109375" style="11" customWidth="1"/>
    <col min="12298" max="12298" width="14.85546875" style="11" customWidth="1"/>
    <col min="12299" max="12299" width="14.7109375" style="11" customWidth="1"/>
    <col min="12300" max="12300" width="34.140625" style="11" customWidth="1"/>
    <col min="12301" max="12301" width="39" style="11" customWidth="1"/>
    <col min="12302" max="12544" width="9.140625" style="11"/>
    <col min="12545" max="12545" width="45" style="11" customWidth="1"/>
    <col min="12546" max="12546" width="30.85546875" style="11" customWidth="1"/>
    <col min="12547" max="12547" width="19" style="11" customWidth="1"/>
    <col min="12548" max="12548" width="18.140625" style="11" customWidth="1"/>
    <col min="12549" max="12549" width="14.42578125" style="11" customWidth="1"/>
    <col min="12550" max="12550" width="15" style="11" bestFit="1" customWidth="1"/>
    <col min="12551" max="12551" width="0" style="11" hidden="1" customWidth="1"/>
    <col min="12552" max="12552" width="14.42578125" style="11" customWidth="1"/>
    <col min="12553" max="12553" width="14.7109375" style="11" customWidth="1"/>
    <col min="12554" max="12554" width="14.85546875" style="11" customWidth="1"/>
    <col min="12555" max="12555" width="14.7109375" style="11" customWidth="1"/>
    <col min="12556" max="12556" width="34.140625" style="11" customWidth="1"/>
    <col min="12557" max="12557" width="39" style="11" customWidth="1"/>
    <col min="12558" max="12800" width="9.140625" style="11"/>
    <col min="12801" max="12801" width="45" style="11" customWidth="1"/>
    <col min="12802" max="12802" width="30.85546875" style="11" customWidth="1"/>
    <col min="12803" max="12803" width="19" style="11" customWidth="1"/>
    <col min="12804" max="12804" width="18.140625" style="11" customWidth="1"/>
    <col min="12805" max="12805" width="14.42578125" style="11" customWidth="1"/>
    <col min="12806" max="12806" width="15" style="11" bestFit="1" customWidth="1"/>
    <col min="12807" max="12807" width="0" style="11" hidden="1" customWidth="1"/>
    <col min="12808" max="12808" width="14.42578125" style="11" customWidth="1"/>
    <col min="12809" max="12809" width="14.7109375" style="11" customWidth="1"/>
    <col min="12810" max="12810" width="14.85546875" style="11" customWidth="1"/>
    <col min="12811" max="12811" width="14.7109375" style="11" customWidth="1"/>
    <col min="12812" max="12812" width="34.140625" style="11" customWidth="1"/>
    <col min="12813" max="12813" width="39" style="11" customWidth="1"/>
    <col min="12814" max="13056" width="9.140625" style="11"/>
    <col min="13057" max="13057" width="45" style="11" customWidth="1"/>
    <col min="13058" max="13058" width="30.85546875" style="11" customWidth="1"/>
    <col min="13059" max="13059" width="19" style="11" customWidth="1"/>
    <col min="13060" max="13060" width="18.140625" style="11" customWidth="1"/>
    <col min="13061" max="13061" width="14.42578125" style="11" customWidth="1"/>
    <col min="13062" max="13062" width="15" style="11" bestFit="1" customWidth="1"/>
    <col min="13063" max="13063" width="0" style="11" hidden="1" customWidth="1"/>
    <col min="13064" max="13064" width="14.42578125" style="11" customWidth="1"/>
    <col min="13065" max="13065" width="14.7109375" style="11" customWidth="1"/>
    <col min="13066" max="13066" width="14.85546875" style="11" customWidth="1"/>
    <col min="13067" max="13067" width="14.7109375" style="11" customWidth="1"/>
    <col min="13068" max="13068" width="34.140625" style="11" customWidth="1"/>
    <col min="13069" max="13069" width="39" style="11" customWidth="1"/>
    <col min="13070" max="13312" width="9.140625" style="11"/>
    <col min="13313" max="13313" width="45" style="11" customWidth="1"/>
    <col min="13314" max="13314" width="30.85546875" style="11" customWidth="1"/>
    <col min="13315" max="13315" width="19" style="11" customWidth="1"/>
    <col min="13316" max="13316" width="18.140625" style="11" customWidth="1"/>
    <col min="13317" max="13317" width="14.42578125" style="11" customWidth="1"/>
    <col min="13318" max="13318" width="15" style="11" bestFit="1" customWidth="1"/>
    <col min="13319" max="13319" width="0" style="11" hidden="1" customWidth="1"/>
    <col min="13320" max="13320" width="14.42578125" style="11" customWidth="1"/>
    <col min="13321" max="13321" width="14.7109375" style="11" customWidth="1"/>
    <col min="13322" max="13322" width="14.85546875" style="11" customWidth="1"/>
    <col min="13323" max="13323" width="14.7109375" style="11" customWidth="1"/>
    <col min="13324" max="13324" width="34.140625" style="11" customWidth="1"/>
    <col min="13325" max="13325" width="39" style="11" customWidth="1"/>
    <col min="13326" max="13568" width="9.140625" style="11"/>
    <col min="13569" max="13569" width="45" style="11" customWidth="1"/>
    <col min="13570" max="13570" width="30.85546875" style="11" customWidth="1"/>
    <col min="13571" max="13571" width="19" style="11" customWidth="1"/>
    <col min="13572" max="13572" width="18.140625" style="11" customWidth="1"/>
    <col min="13573" max="13573" width="14.42578125" style="11" customWidth="1"/>
    <col min="13574" max="13574" width="15" style="11" bestFit="1" customWidth="1"/>
    <col min="13575" max="13575" width="0" style="11" hidden="1" customWidth="1"/>
    <col min="13576" max="13576" width="14.42578125" style="11" customWidth="1"/>
    <col min="13577" max="13577" width="14.7109375" style="11" customWidth="1"/>
    <col min="13578" max="13578" width="14.85546875" style="11" customWidth="1"/>
    <col min="13579" max="13579" width="14.7109375" style="11" customWidth="1"/>
    <col min="13580" max="13580" width="34.140625" style="11" customWidth="1"/>
    <col min="13581" max="13581" width="39" style="11" customWidth="1"/>
    <col min="13582" max="13824" width="9.140625" style="11"/>
    <col min="13825" max="13825" width="45" style="11" customWidth="1"/>
    <col min="13826" max="13826" width="30.85546875" style="11" customWidth="1"/>
    <col min="13827" max="13827" width="19" style="11" customWidth="1"/>
    <col min="13828" max="13828" width="18.140625" style="11" customWidth="1"/>
    <col min="13829" max="13829" width="14.42578125" style="11" customWidth="1"/>
    <col min="13830" max="13830" width="15" style="11" bestFit="1" customWidth="1"/>
    <col min="13831" max="13831" width="0" style="11" hidden="1" customWidth="1"/>
    <col min="13832" max="13832" width="14.42578125" style="11" customWidth="1"/>
    <col min="13833" max="13833" width="14.7109375" style="11" customWidth="1"/>
    <col min="13834" max="13834" width="14.85546875" style="11" customWidth="1"/>
    <col min="13835" max="13835" width="14.7109375" style="11" customWidth="1"/>
    <col min="13836" max="13836" width="34.140625" style="11" customWidth="1"/>
    <col min="13837" max="13837" width="39" style="11" customWidth="1"/>
    <col min="13838" max="14080" width="9.140625" style="11"/>
    <col min="14081" max="14081" width="45" style="11" customWidth="1"/>
    <col min="14082" max="14082" width="30.85546875" style="11" customWidth="1"/>
    <col min="14083" max="14083" width="19" style="11" customWidth="1"/>
    <col min="14084" max="14084" width="18.140625" style="11" customWidth="1"/>
    <col min="14085" max="14085" width="14.42578125" style="11" customWidth="1"/>
    <col min="14086" max="14086" width="15" style="11" bestFit="1" customWidth="1"/>
    <col min="14087" max="14087" width="0" style="11" hidden="1" customWidth="1"/>
    <col min="14088" max="14088" width="14.42578125" style="11" customWidth="1"/>
    <col min="14089" max="14089" width="14.7109375" style="11" customWidth="1"/>
    <col min="14090" max="14090" width="14.85546875" style="11" customWidth="1"/>
    <col min="14091" max="14091" width="14.7109375" style="11" customWidth="1"/>
    <col min="14092" max="14092" width="34.140625" style="11" customWidth="1"/>
    <col min="14093" max="14093" width="39" style="11" customWidth="1"/>
    <col min="14094" max="14336" width="9.140625" style="11"/>
    <col min="14337" max="14337" width="45" style="11" customWidth="1"/>
    <col min="14338" max="14338" width="30.85546875" style="11" customWidth="1"/>
    <col min="14339" max="14339" width="19" style="11" customWidth="1"/>
    <col min="14340" max="14340" width="18.140625" style="11" customWidth="1"/>
    <col min="14341" max="14341" width="14.42578125" style="11" customWidth="1"/>
    <col min="14342" max="14342" width="15" style="11" bestFit="1" customWidth="1"/>
    <col min="14343" max="14343" width="0" style="11" hidden="1" customWidth="1"/>
    <col min="14344" max="14344" width="14.42578125" style="11" customWidth="1"/>
    <col min="14345" max="14345" width="14.7109375" style="11" customWidth="1"/>
    <col min="14346" max="14346" width="14.85546875" style="11" customWidth="1"/>
    <col min="14347" max="14347" width="14.7109375" style="11" customWidth="1"/>
    <col min="14348" max="14348" width="34.140625" style="11" customWidth="1"/>
    <col min="14349" max="14349" width="39" style="11" customWidth="1"/>
    <col min="14350" max="14592" width="9.140625" style="11"/>
    <col min="14593" max="14593" width="45" style="11" customWidth="1"/>
    <col min="14594" max="14594" width="30.85546875" style="11" customWidth="1"/>
    <col min="14595" max="14595" width="19" style="11" customWidth="1"/>
    <col min="14596" max="14596" width="18.140625" style="11" customWidth="1"/>
    <col min="14597" max="14597" width="14.42578125" style="11" customWidth="1"/>
    <col min="14598" max="14598" width="15" style="11" bestFit="1" customWidth="1"/>
    <col min="14599" max="14599" width="0" style="11" hidden="1" customWidth="1"/>
    <col min="14600" max="14600" width="14.42578125" style="11" customWidth="1"/>
    <col min="14601" max="14601" width="14.7109375" style="11" customWidth="1"/>
    <col min="14602" max="14602" width="14.85546875" style="11" customWidth="1"/>
    <col min="14603" max="14603" width="14.7109375" style="11" customWidth="1"/>
    <col min="14604" max="14604" width="34.140625" style="11" customWidth="1"/>
    <col min="14605" max="14605" width="39" style="11" customWidth="1"/>
    <col min="14606" max="14848" width="9.140625" style="11"/>
    <col min="14849" max="14849" width="45" style="11" customWidth="1"/>
    <col min="14850" max="14850" width="30.85546875" style="11" customWidth="1"/>
    <col min="14851" max="14851" width="19" style="11" customWidth="1"/>
    <col min="14852" max="14852" width="18.140625" style="11" customWidth="1"/>
    <col min="14853" max="14853" width="14.42578125" style="11" customWidth="1"/>
    <col min="14854" max="14854" width="15" style="11" bestFit="1" customWidth="1"/>
    <col min="14855" max="14855" width="0" style="11" hidden="1" customWidth="1"/>
    <col min="14856" max="14856" width="14.42578125" style="11" customWidth="1"/>
    <col min="14857" max="14857" width="14.7109375" style="11" customWidth="1"/>
    <col min="14858" max="14858" width="14.85546875" style="11" customWidth="1"/>
    <col min="14859" max="14859" width="14.7109375" style="11" customWidth="1"/>
    <col min="14860" max="14860" width="34.140625" style="11" customWidth="1"/>
    <col min="14861" max="14861" width="39" style="11" customWidth="1"/>
    <col min="14862" max="15104" width="9.140625" style="11"/>
    <col min="15105" max="15105" width="45" style="11" customWidth="1"/>
    <col min="15106" max="15106" width="30.85546875" style="11" customWidth="1"/>
    <col min="15107" max="15107" width="19" style="11" customWidth="1"/>
    <col min="15108" max="15108" width="18.140625" style="11" customWidth="1"/>
    <col min="15109" max="15109" width="14.42578125" style="11" customWidth="1"/>
    <col min="15110" max="15110" width="15" style="11" bestFit="1" customWidth="1"/>
    <col min="15111" max="15111" width="0" style="11" hidden="1" customWidth="1"/>
    <col min="15112" max="15112" width="14.42578125" style="11" customWidth="1"/>
    <col min="15113" max="15113" width="14.7109375" style="11" customWidth="1"/>
    <col min="15114" max="15114" width="14.85546875" style="11" customWidth="1"/>
    <col min="15115" max="15115" width="14.7109375" style="11" customWidth="1"/>
    <col min="15116" max="15116" width="34.140625" style="11" customWidth="1"/>
    <col min="15117" max="15117" width="39" style="11" customWidth="1"/>
    <col min="15118" max="15360" width="9.140625" style="11"/>
    <col min="15361" max="15361" width="45" style="11" customWidth="1"/>
    <col min="15362" max="15362" width="30.85546875" style="11" customWidth="1"/>
    <col min="15363" max="15363" width="19" style="11" customWidth="1"/>
    <col min="15364" max="15364" width="18.140625" style="11" customWidth="1"/>
    <col min="15365" max="15365" width="14.42578125" style="11" customWidth="1"/>
    <col min="15366" max="15366" width="15" style="11" bestFit="1" customWidth="1"/>
    <col min="15367" max="15367" width="0" style="11" hidden="1" customWidth="1"/>
    <col min="15368" max="15368" width="14.42578125" style="11" customWidth="1"/>
    <col min="15369" max="15369" width="14.7109375" style="11" customWidth="1"/>
    <col min="15370" max="15370" width="14.85546875" style="11" customWidth="1"/>
    <col min="15371" max="15371" width="14.7109375" style="11" customWidth="1"/>
    <col min="15372" max="15372" width="34.140625" style="11" customWidth="1"/>
    <col min="15373" max="15373" width="39" style="11" customWidth="1"/>
    <col min="15374" max="15616" width="9.140625" style="11"/>
    <col min="15617" max="15617" width="45" style="11" customWidth="1"/>
    <col min="15618" max="15618" width="30.85546875" style="11" customWidth="1"/>
    <col min="15619" max="15619" width="19" style="11" customWidth="1"/>
    <col min="15620" max="15620" width="18.140625" style="11" customWidth="1"/>
    <col min="15621" max="15621" width="14.42578125" style="11" customWidth="1"/>
    <col min="15622" max="15622" width="15" style="11" bestFit="1" customWidth="1"/>
    <col min="15623" max="15623" width="0" style="11" hidden="1" customWidth="1"/>
    <col min="15624" max="15624" width="14.42578125" style="11" customWidth="1"/>
    <col min="15625" max="15625" width="14.7109375" style="11" customWidth="1"/>
    <col min="15626" max="15626" width="14.85546875" style="11" customWidth="1"/>
    <col min="15627" max="15627" width="14.7109375" style="11" customWidth="1"/>
    <col min="15628" max="15628" width="34.140625" style="11" customWidth="1"/>
    <col min="15629" max="15629" width="39" style="11" customWidth="1"/>
    <col min="15630" max="15872" width="9.140625" style="11"/>
    <col min="15873" max="15873" width="45" style="11" customWidth="1"/>
    <col min="15874" max="15874" width="30.85546875" style="11" customWidth="1"/>
    <col min="15875" max="15875" width="19" style="11" customWidth="1"/>
    <col min="15876" max="15876" width="18.140625" style="11" customWidth="1"/>
    <col min="15877" max="15877" width="14.42578125" style="11" customWidth="1"/>
    <col min="15878" max="15878" width="15" style="11" bestFit="1" customWidth="1"/>
    <col min="15879" max="15879" width="0" style="11" hidden="1" customWidth="1"/>
    <col min="15880" max="15880" width="14.42578125" style="11" customWidth="1"/>
    <col min="15881" max="15881" width="14.7109375" style="11" customWidth="1"/>
    <col min="15882" max="15882" width="14.85546875" style="11" customWidth="1"/>
    <col min="15883" max="15883" width="14.7109375" style="11" customWidth="1"/>
    <col min="15884" max="15884" width="34.140625" style="11" customWidth="1"/>
    <col min="15885" max="15885" width="39" style="11" customWidth="1"/>
    <col min="15886" max="16128" width="9.140625" style="11"/>
    <col min="16129" max="16129" width="45" style="11" customWidth="1"/>
    <col min="16130" max="16130" width="30.85546875" style="11" customWidth="1"/>
    <col min="16131" max="16131" width="19" style="11" customWidth="1"/>
    <col min="16132" max="16132" width="18.140625" style="11" customWidth="1"/>
    <col min="16133" max="16133" width="14.42578125" style="11" customWidth="1"/>
    <col min="16134" max="16134" width="15" style="11" bestFit="1" customWidth="1"/>
    <col min="16135" max="16135" width="0" style="11" hidden="1" customWidth="1"/>
    <col min="16136" max="16136" width="14.42578125" style="11" customWidth="1"/>
    <col min="16137" max="16137" width="14.7109375" style="11" customWidth="1"/>
    <col min="16138" max="16138" width="14.85546875" style="11" customWidth="1"/>
    <col min="16139" max="16139" width="14.7109375" style="11" customWidth="1"/>
    <col min="16140" max="16140" width="34.140625" style="11" customWidth="1"/>
    <col min="16141" max="16141" width="39" style="11" customWidth="1"/>
    <col min="16142" max="16384" width="9.140625" style="11"/>
  </cols>
  <sheetData>
    <row r="1" spans="1:15" x14ac:dyDescent="0.2">
      <c r="A1" s="6"/>
      <c r="B1" s="7"/>
      <c r="C1" s="8"/>
      <c r="D1" s="9"/>
      <c r="E1" s="8"/>
      <c r="F1" s="8"/>
      <c r="G1" s="9"/>
      <c r="H1" s="9"/>
      <c r="I1" s="164" t="s">
        <v>41</v>
      </c>
      <c r="J1" s="164"/>
      <c r="K1" s="164"/>
      <c r="L1" s="164"/>
      <c r="M1" s="164"/>
      <c r="N1" s="10"/>
      <c r="O1" s="10"/>
    </row>
    <row r="2" spans="1:15" ht="22.5" customHeight="1" x14ac:dyDescent="0.2">
      <c r="A2" s="165" t="s">
        <v>171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0"/>
      <c r="O2" s="10"/>
    </row>
    <row r="3" spans="1:15" ht="11.25" customHeight="1" x14ac:dyDescent="0.2">
      <c r="A3" s="12"/>
      <c r="B3" s="13"/>
      <c r="C3" s="14"/>
      <c r="D3" s="15" t="s">
        <v>42</v>
      </c>
      <c r="E3" s="16"/>
      <c r="F3" s="166" t="s">
        <v>43</v>
      </c>
      <c r="G3" s="166"/>
      <c r="H3" s="166"/>
      <c r="I3" s="166"/>
      <c r="J3" s="166"/>
      <c r="K3" s="166"/>
      <c r="L3" s="167"/>
      <c r="M3" s="167"/>
      <c r="N3" s="10"/>
      <c r="O3" s="10"/>
    </row>
    <row r="4" spans="1:15" ht="15" customHeight="1" x14ac:dyDescent="0.2">
      <c r="A4" s="17"/>
      <c r="B4" s="13"/>
      <c r="C4" s="16"/>
      <c r="D4" s="16"/>
      <c r="E4" s="16"/>
      <c r="F4" s="16"/>
      <c r="G4" s="16"/>
      <c r="H4" s="16"/>
      <c r="I4" s="16"/>
      <c r="J4" s="16"/>
      <c r="K4" s="16"/>
      <c r="L4" s="167" t="s">
        <v>44</v>
      </c>
      <c r="M4" s="167"/>
      <c r="N4" s="10"/>
      <c r="O4" s="10"/>
    </row>
    <row r="5" spans="1:15" s="20" customFormat="1" ht="80.25" customHeight="1" x14ac:dyDescent="0.2">
      <c r="A5" s="163" t="s">
        <v>45</v>
      </c>
      <c r="B5" s="163"/>
      <c r="C5" s="18" t="s">
        <v>46</v>
      </c>
      <c r="D5" s="18" t="s">
        <v>47</v>
      </c>
      <c r="E5" s="18" t="s">
        <v>48</v>
      </c>
      <c r="F5" s="18" t="s">
        <v>49</v>
      </c>
      <c r="G5" s="18" t="s">
        <v>50</v>
      </c>
      <c r="H5" s="18" t="s">
        <v>51</v>
      </c>
      <c r="I5" s="18" t="s">
        <v>52</v>
      </c>
      <c r="J5" s="18" t="s">
        <v>53</v>
      </c>
      <c r="K5" s="18" t="s">
        <v>54</v>
      </c>
      <c r="L5" s="19" t="s">
        <v>55</v>
      </c>
      <c r="M5" s="19" t="s">
        <v>56</v>
      </c>
    </row>
    <row r="6" spans="1:15" x14ac:dyDescent="0.2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7</v>
      </c>
      <c r="I6" s="23">
        <v>8</v>
      </c>
      <c r="J6" s="23">
        <v>9</v>
      </c>
      <c r="K6" s="24">
        <v>10</v>
      </c>
      <c r="L6" s="24">
        <v>11</v>
      </c>
      <c r="M6" s="25">
        <v>12</v>
      </c>
    </row>
    <row r="7" spans="1:15" s="20" customFormat="1" ht="29.25" customHeight="1" x14ac:dyDescent="0.2">
      <c r="A7" s="26" t="s">
        <v>57</v>
      </c>
      <c r="B7" s="27" t="s">
        <v>58</v>
      </c>
      <c r="C7" s="28">
        <f t="shared" ref="C7:H7" si="0">C8+C27</f>
        <v>110609.9</v>
      </c>
      <c r="D7" s="28">
        <f t="shared" si="0"/>
        <v>110609.9</v>
      </c>
      <c r="E7" s="28">
        <f t="shared" si="0"/>
        <v>28690.371680000004</v>
      </c>
      <c r="F7" s="28">
        <f t="shared" si="0"/>
        <v>62980.337289999996</v>
      </c>
      <c r="G7" s="29">
        <f t="shared" si="0"/>
        <v>0</v>
      </c>
      <c r="H7" s="28">
        <f t="shared" si="0"/>
        <v>110742.5</v>
      </c>
      <c r="I7" s="30">
        <f>SUM(F7/C7*100)</f>
        <v>56.939150374423988</v>
      </c>
      <c r="J7" s="30">
        <f>SUM(F7/D7*100)</f>
        <v>56.939150374423988</v>
      </c>
      <c r="K7" s="31">
        <f>SUM(F7/E7*100)</f>
        <v>219.51732794700411</v>
      </c>
      <c r="L7" s="32"/>
      <c r="M7" s="33"/>
    </row>
    <row r="8" spans="1:15" s="20" customFormat="1" ht="24.75" customHeight="1" x14ac:dyDescent="0.2">
      <c r="A8" s="34" t="s">
        <v>40</v>
      </c>
      <c r="B8" s="27"/>
      <c r="C8" s="28">
        <f t="shared" ref="C8:H8" si="1">C9+C11+C16+C21+C25+C26</f>
        <v>74859.199999999997</v>
      </c>
      <c r="D8" s="28">
        <f t="shared" si="1"/>
        <v>74859.199999999997</v>
      </c>
      <c r="E8" s="28">
        <f t="shared" si="1"/>
        <v>18621.939340000001</v>
      </c>
      <c r="F8" s="28">
        <f t="shared" si="1"/>
        <v>19997.109779999999</v>
      </c>
      <c r="G8" s="29">
        <f t="shared" si="1"/>
        <v>0</v>
      </c>
      <c r="H8" s="28">
        <f t="shared" si="1"/>
        <v>74859.199999999997</v>
      </c>
      <c r="I8" s="30">
        <f t="shared" ref="I8:I53" si="2">SUM(F8/C8*100)</f>
        <v>26.712962174321923</v>
      </c>
      <c r="J8" s="30">
        <f t="shared" ref="J8:J53" si="3">SUM(F8/D8*100)</f>
        <v>26.712962174321923</v>
      </c>
      <c r="K8" s="31">
        <f t="shared" ref="K8:K53" si="4">SUM(F8/E8*100)</f>
        <v>107.38467897941288</v>
      </c>
      <c r="L8" s="35"/>
      <c r="M8" s="36"/>
    </row>
    <row r="9" spans="1:15" s="20" customFormat="1" ht="15.75" x14ac:dyDescent="0.2">
      <c r="A9" s="37" t="s">
        <v>59</v>
      </c>
      <c r="B9" s="38" t="s">
        <v>60</v>
      </c>
      <c r="C9" s="28">
        <f t="shared" ref="C9:H9" si="5">C10</f>
        <v>50300</v>
      </c>
      <c r="D9" s="28">
        <f t="shared" si="5"/>
        <v>50300</v>
      </c>
      <c r="E9" s="28">
        <f t="shared" si="5"/>
        <v>13404.275970000001</v>
      </c>
      <c r="F9" s="28">
        <f t="shared" si="5"/>
        <v>14207.67894</v>
      </c>
      <c r="G9" s="29">
        <f t="shared" si="5"/>
        <v>0</v>
      </c>
      <c r="H9" s="28">
        <f t="shared" si="5"/>
        <v>50300</v>
      </c>
      <c r="I9" s="30">
        <f t="shared" si="2"/>
        <v>28.245882584493042</v>
      </c>
      <c r="J9" s="30">
        <f t="shared" si="3"/>
        <v>28.245882584493042</v>
      </c>
      <c r="K9" s="31">
        <f t="shared" si="4"/>
        <v>105.99363197085832</v>
      </c>
      <c r="L9" s="39"/>
      <c r="M9" s="40"/>
    </row>
    <row r="10" spans="1:15" ht="25.5" customHeight="1" x14ac:dyDescent="0.2">
      <c r="A10" s="41" t="s">
        <v>61</v>
      </c>
      <c r="B10" s="42" t="s">
        <v>62</v>
      </c>
      <c r="C10" s="43">
        <v>50300</v>
      </c>
      <c r="D10" s="43">
        <v>50300</v>
      </c>
      <c r="E10" s="43">
        <v>13404.275970000001</v>
      </c>
      <c r="F10" s="43">
        <v>14207.67894</v>
      </c>
      <c r="G10" s="44"/>
      <c r="H10" s="43">
        <v>50300</v>
      </c>
      <c r="I10" s="45">
        <f t="shared" si="2"/>
        <v>28.245882584493042</v>
      </c>
      <c r="J10" s="45">
        <f t="shared" si="3"/>
        <v>28.245882584493042</v>
      </c>
      <c r="K10" s="46">
        <f>SUM(F10/E10*100)</f>
        <v>105.99363197085832</v>
      </c>
      <c r="L10" s="172" t="s">
        <v>63</v>
      </c>
      <c r="M10" s="173"/>
    </row>
    <row r="11" spans="1:15" ht="51" x14ac:dyDescent="0.2">
      <c r="A11" s="47" t="s">
        <v>64</v>
      </c>
      <c r="B11" s="48" t="s">
        <v>65</v>
      </c>
      <c r="C11" s="28">
        <f t="shared" ref="C11:H11" si="6">C12+C13+C14+C15</f>
        <v>5001.2</v>
      </c>
      <c r="D11" s="28">
        <f t="shared" si="6"/>
        <v>5001.2</v>
      </c>
      <c r="E11" s="28">
        <f>E12+E13+E14+E15</f>
        <v>1276.0978499999999</v>
      </c>
      <c r="F11" s="28">
        <f>F12+F13+F14+F15</f>
        <v>1407.5914600000001</v>
      </c>
      <c r="G11" s="29">
        <f t="shared" si="6"/>
        <v>0</v>
      </c>
      <c r="H11" s="28">
        <f t="shared" si="6"/>
        <v>5001.2</v>
      </c>
      <c r="I11" s="45">
        <f t="shared" si="2"/>
        <v>28.145074382148287</v>
      </c>
      <c r="J11" s="45">
        <f t="shared" si="3"/>
        <v>28.145074382148287</v>
      </c>
      <c r="K11" s="46">
        <f t="shared" si="4"/>
        <v>110.30435166080721</v>
      </c>
      <c r="L11" s="41" t="s">
        <v>66</v>
      </c>
      <c r="M11" s="41" t="s">
        <v>67</v>
      </c>
    </row>
    <row r="12" spans="1:15" ht="51" x14ac:dyDescent="0.2">
      <c r="A12" s="49" t="s">
        <v>68</v>
      </c>
      <c r="B12" s="50" t="s">
        <v>69</v>
      </c>
      <c r="C12" s="43">
        <v>1739.1</v>
      </c>
      <c r="D12" s="43">
        <v>1739.1</v>
      </c>
      <c r="E12" s="43">
        <v>474.58882</v>
      </c>
      <c r="F12" s="43">
        <v>579.90477999999996</v>
      </c>
      <c r="G12" s="44"/>
      <c r="H12" s="43">
        <v>1739.1</v>
      </c>
      <c r="I12" s="45">
        <f t="shared" si="2"/>
        <v>33.345108389396813</v>
      </c>
      <c r="J12" s="45">
        <f t="shared" si="3"/>
        <v>33.345108389396813</v>
      </c>
      <c r="K12" s="46">
        <f t="shared" si="4"/>
        <v>122.19099050837312</v>
      </c>
      <c r="L12" s="51"/>
      <c r="M12" s="52"/>
    </row>
    <row r="13" spans="1:15" ht="63.75" x14ac:dyDescent="0.2">
      <c r="A13" s="49" t="s">
        <v>70</v>
      </c>
      <c r="B13" s="50" t="s">
        <v>71</v>
      </c>
      <c r="C13" s="43">
        <v>15.8</v>
      </c>
      <c r="D13" s="43">
        <v>15.8</v>
      </c>
      <c r="E13" s="43">
        <v>4.7433699999999996</v>
      </c>
      <c r="F13" s="43">
        <v>3.90923</v>
      </c>
      <c r="G13" s="44"/>
      <c r="H13" s="43">
        <v>15.8</v>
      </c>
      <c r="I13" s="45">
        <f t="shared" si="2"/>
        <v>24.741962025316454</v>
      </c>
      <c r="J13" s="45">
        <f t="shared" si="3"/>
        <v>24.741962025316454</v>
      </c>
      <c r="K13" s="46">
        <f t="shared" si="4"/>
        <v>82.414612395828286</v>
      </c>
      <c r="L13" s="51"/>
      <c r="M13" s="52"/>
    </row>
    <row r="14" spans="1:15" ht="51" x14ac:dyDescent="0.2">
      <c r="A14" s="49" t="s">
        <v>72</v>
      </c>
      <c r="B14" s="50" t="s">
        <v>73</v>
      </c>
      <c r="C14" s="43">
        <v>3246.3</v>
      </c>
      <c r="D14" s="43">
        <v>3246.3</v>
      </c>
      <c r="E14" s="43">
        <v>883.81688999999994</v>
      </c>
      <c r="F14" s="43">
        <v>944.61437999999998</v>
      </c>
      <c r="G14" s="44"/>
      <c r="H14" s="43">
        <v>3246.3</v>
      </c>
      <c r="I14" s="45">
        <f t="shared" si="2"/>
        <v>29.098185010627482</v>
      </c>
      <c r="J14" s="45">
        <f t="shared" si="3"/>
        <v>29.098185010627482</v>
      </c>
      <c r="K14" s="46">
        <f t="shared" si="4"/>
        <v>106.87896901359287</v>
      </c>
      <c r="L14" s="51"/>
      <c r="M14" s="52"/>
    </row>
    <row r="15" spans="1:15" ht="51" x14ac:dyDescent="0.2">
      <c r="A15" s="49" t="s">
        <v>74</v>
      </c>
      <c r="B15" s="50" t="s">
        <v>75</v>
      </c>
      <c r="C15" s="43">
        <v>0</v>
      </c>
      <c r="D15" s="43">
        <v>0</v>
      </c>
      <c r="E15" s="43">
        <v>-87.051230000000004</v>
      </c>
      <c r="F15" s="43">
        <v>-120.83693</v>
      </c>
      <c r="G15" s="44"/>
      <c r="H15" s="43">
        <v>0</v>
      </c>
      <c r="I15" s="45" t="e">
        <f t="shared" si="2"/>
        <v>#DIV/0!</v>
      </c>
      <c r="J15" s="45" t="e">
        <f t="shared" si="3"/>
        <v>#DIV/0!</v>
      </c>
      <c r="K15" s="46">
        <f t="shared" si="4"/>
        <v>138.81128388421391</v>
      </c>
      <c r="L15" s="51"/>
      <c r="M15" s="52"/>
    </row>
    <row r="16" spans="1:15" s="20" customFormat="1" ht="15.75" x14ac:dyDescent="0.2">
      <c r="A16" s="37" t="s">
        <v>76</v>
      </c>
      <c r="B16" s="38" t="s">
        <v>77</v>
      </c>
      <c r="C16" s="28">
        <f t="shared" ref="C16:H16" si="7">C19+C18</f>
        <v>5700</v>
      </c>
      <c r="D16" s="28">
        <f t="shared" si="7"/>
        <v>5700</v>
      </c>
      <c r="E16" s="28">
        <f t="shared" si="7"/>
        <v>1417.6280400000001</v>
      </c>
      <c r="F16" s="28">
        <f t="shared" si="7"/>
        <v>1443.7932599999999</v>
      </c>
      <c r="G16" s="29">
        <f t="shared" si="7"/>
        <v>0</v>
      </c>
      <c r="H16" s="28">
        <f t="shared" si="7"/>
        <v>5700</v>
      </c>
      <c r="I16" s="30">
        <f t="shared" si="2"/>
        <v>25.329706315789473</v>
      </c>
      <c r="J16" s="30">
        <f t="shared" si="3"/>
        <v>25.329706315789473</v>
      </c>
      <c r="K16" s="31">
        <f t="shared" si="4"/>
        <v>101.84570418062553</v>
      </c>
      <c r="L16" s="39"/>
      <c r="M16" s="40"/>
      <c r="O16" s="11"/>
    </row>
    <row r="17" spans="1:15" ht="25.5" hidden="1" customHeight="1" x14ac:dyDescent="0.2">
      <c r="A17" s="41" t="s">
        <v>78</v>
      </c>
      <c r="B17" s="42" t="s">
        <v>79</v>
      </c>
      <c r="C17" s="43"/>
      <c r="D17" s="43"/>
      <c r="E17" s="43"/>
      <c r="F17" s="43"/>
      <c r="G17" s="44"/>
      <c r="H17" s="44"/>
      <c r="I17" s="45" t="e">
        <f t="shared" si="2"/>
        <v>#DIV/0!</v>
      </c>
      <c r="J17" s="45" t="e">
        <f t="shared" si="3"/>
        <v>#DIV/0!</v>
      </c>
      <c r="K17" s="46" t="e">
        <f t="shared" si="4"/>
        <v>#DIV/0!</v>
      </c>
      <c r="L17" s="53"/>
      <c r="M17" s="53"/>
    </row>
    <row r="18" spans="1:15" ht="42" customHeight="1" x14ac:dyDescent="0.2">
      <c r="A18" s="41" t="s">
        <v>80</v>
      </c>
      <c r="B18" s="42" t="s">
        <v>81</v>
      </c>
      <c r="C18" s="43">
        <v>5500</v>
      </c>
      <c r="D18" s="43">
        <v>5500</v>
      </c>
      <c r="E18" s="43">
        <v>1357.10004</v>
      </c>
      <c r="F18" s="43">
        <v>1415.6067599999999</v>
      </c>
      <c r="G18" s="44"/>
      <c r="H18" s="43">
        <v>5500</v>
      </c>
      <c r="I18" s="45">
        <f t="shared" si="2"/>
        <v>25.738304727272727</v>
      </c>
      <c r="J18" s="45">
        <f t="shared" si="3"/>
        <v>25.738304727272727</v>
      </c>
      <c r="K18" s="46">
        <f t="shared" si="4"/>
        <v>104.31115748843393</v>
      </c>
      <c r="L18" s="41" t="s">
        <v>82</v>
      </c>
      <c r="M18" s="41" t="s">
        <v>83</v>
      </c>
    </row>
    <row r="19" spans="1:15" ht="54.75" customHeight="1" x14ac:dyDescent="0.2">
      <c r="A19" s="41" t="s">
        <v>84</v>
      </c>
      <c r="B19" s="42" t="s">
        <v>85</v>
      </c>
      <c r="C19" s="43">
        <v>200</v>
      </c>
      <c r="D19" s="43">
        <v>200</v>
      </c>
      <c r="E19" s="43">
        <v>60.527999999999999</v>
      </c>
      <c r="F19" s="43">
        <v>28.186499999999999</v>
      </c>
      <c r="G19" s="44"/>
      <c r="H19" s="43">
        <v>200</v>
      </c>
      <c r="I19" s="45">
        <f t="shared" si="2"/>
        <v>14.093249999999999</v>
      </c>
      <c r="J19" s="45">
        <f t="shared" si="3"/>
        <v>14.093249999999999</v>
      </c>
      <c r="K19" s="46">
        <f t="shared" si="4"/>
        <v>46.567704203013484</v>
      </c>
      <c r="L19" s="54" t="s">
        <v>86</v>
      </c>
      <c r="M19" s="55" t="s">
        <v>87</v>
      </c>
    </row>
    <row r="20" spans="1:15" ht="12" hidden="1" customHeight="1" x14ac:dyDescent="0.2">
      <c r="A20" s="41" t="s">
        <v>88</v>
      </c>
      <c r="B20" s="42" t="s">
        <v>89</v>
      </c>
      <c r="C20" s="43"/>
      <c r="D20" s="43"/>
      <c r="E20" s="43"/>
      <c r="F20" s="43"/>
      <c r="G20" s="44"/>
      <c r="H20" s="43"/>
      <c r="I20" s="45" t="e">
        <f t="shared" si="2"/>
        <v>#DIV/0!</v>
      </c>
      <c r="J20" s="45" t="e">
        <f t="shared" si="3"/>
        <v>#DIV/0!</v>
      </c>
      <c r="K20" s="46" t="e">
        <f t="shared" si="4"/>
        <v>#DIV/0!</v>
      </c>
      <c r="L20" s="56"/>
      <c r="M20" s="56"/>
    </row>
    <row r="21" spans="1:15" s="20" customFormat="1" ht="15.75" x14ac:dyDescent="0.2">
      <c r="A21" s="37" t="s">
        <v>90</v>
      </c>
      <c r="B21" s="38" t="s">
        <v>91</v>
      </c>
      <c r="C21" s="28">
        <f t="shared" ref="C21:H21" si="8">C22+C24</f>
        <v>13858</v>
      </c>
      <c r="D21" s="28">
        <f t="shared" si="8"/>
        <v>13858</v>
      </c>
      <c r="E21" s="28">
        <f t="shared" si="8"/>
        <v>2523.9374799999996</v>
      </c>
      <c r="F21" s="28">
        <f t="shared" si="8"/>
        <v>2938.04612</v>
      </c>
      <c r="G21" s="29">
        <f t="shared" si="8"/>
        <v>0</v>
      </c>
      <c r="H21" s="28">
        <f t="shared" si="8"/>
        <v>13858</v>
      </c>
      <c r="I21" s="30">
        <f t="shared" si="2"/>
        <v>21.201083273199593</v>
      </c>
      <c r="J21" s="30">
        <f t="shared" si="3"/>
        <v>21.201083273199593</v>
      </c>
      <c r="K21" s="31">
        <f t="shared" si="4"/>
        <v>116.40724634748085</v>
      </c>
      <c r="L21" s="39"/>
      <c r="M21" s="40"/>
      <c r="O21" s="11"/>
    </row>
    <row r="22" spans="1:15" ht="80.25" customHeight="1" x14ac:dyDescent="0.2">
      <c r="A22" s="41" t="s">
        <v>92</v>
      </c>
      <c r="B22" s="42" t="s">
        <v>93</v>
      </c>
      <c r="C22" s="43">
        <v>4428</v>
      </c>
      <c r="D22" s="43">
        <v>4428</v>
      </c>
      <c r="E22" s="43">
        <v>428.26017999999999</v>
      </c>
      <c r="F22" s="43">
        <v>334.43678</v>
      </c>
      <c r="G22" s="44"/>
      <c r="H22" s="43">
        <v>4428</v>
      </c>
      <c r="I22" s="45">
        <f t="shared" si="2"/>
        <v>7.5527728093947601</v>
      </c>
      <c r="J22" s="45">
        <f t="shared" si="3"/>
        <v>7.5527728093947601</v>
      </c>
      <c r="K22" s="46">
        <f t="shared" si="4"/>
        <v>78.09196269426684</v>
      </c>
      <c r="L22" s="57" t="s">
        <v>94</v>
      </c>
      <c r="M22" s="55" t="s">
        <v>87</v>
      </c>
    </row>
    <row r="23" spans="1:15" ht="5.25" hidden="1" customHeight="1" x14ac:dyDescent="0.2">
      <c r="A23" s="41" t="s">
        <v>95</v>
      </c>
      <c r="B23" s="42" t="s">
        <v>96</v>
      </c>
      <c r="C23" s="43"/>
      <c r="D23" s="43"/>
      <c r="E23" s="43"/>
      <c r="F23" s="43"/>
      <c r="G23" s="44"/>
      <c r="H23" s="43"/>
      <c r="I23" s="45" t="e">
        <f t="shared" si="2"/>
        <v>#DIV/0!</v>
      </c>
      <c r="J23" s="45" t="e">
        <f t="shared" si="3"/>
        <v>#DIV/0!</v>
      </c>
      <c r="K23" s="46" t="e">
        <f t="shared" si="4"/>
        <v>#DIV/0!</v>
      </c>
      <c r="L23" s="58" t="s">
        <v>97</v>
      </c>
      <c r="M23" s="59"/>
      <c r="O23" s="11" t="s">
        <v>98</v>
      </c>
    </row>
    <row r="24" spans="1:15" ht="51" x14ac:dyDescent="0.2">
      <c r="A24" s="41" t="s">
        <v>99</v>
      </c>
      <c r="B24" s="42" t="s">
        <v>100</v>
      </c>
      <c r="C24" s="43">
        <v>9430</v>
      </c>
      <c r="D24" s="43">
        <v>9430</v>
      </c>
      <c r="E24" s="43">
        <v>2095.6772999999998</v>
      </c>
      <c r="F24" s="43">
        <v>2603.60934</v>
      </c>
      <c r="G24" s="44"/>
      <c r="H24" s="43">
        <v>9430</v>
      </c>
      <c r="I24" s="45">
        <f t="shared" si="2"/>
        <v>27.609855143160129</v>
      </c>
      <c r="J24" s="45">
        <f t="shared" si="3"/>
        <v>27.609855143160129</v>
      </c>
      <c r="K24" s="46">
        <f t="shared" si="4"/>
        <v>124.23713040170831</v>
      </c>
      <c r="L24" s="60" t="s">
        <v>101</v>
      </c>
      <c r="M24" s="55" t="s">
        <v>102</v>
      </c>
    </row>
    <row r="25" spans="1:15" s="20" customFormat="1" ht="21.75" customHeight="1" x14ac:dyDescent="0.2">
      <c r="A25" s="37" t="s">
        <v>103</v>
      </c>
      <c r="B25" s="38" t="s">
        <v>104</v>
      </c>
      <c r="C25" s="28">
        <v>0</v>
      </c>
      <c r="D25" s="28">
        <v>0</v>
      </c>
      <c r="E25" s="28">
        <v>0</v>
      </c>
      <c r="F25" s="28">
        <v>0</v>
      </c>
      <c r="G25" s="29"/>
      <c r="H25" s="28">
        <v>0</v>
      </c>
      <c r="I25" s="30" t="e">
        <f t="shared" si="2"/>
        <v>#DIV/0!</v>
      </c>
      <c r="J25" s="30" t="e">
        <f t="shared" si="3"/>
        <v>#DIV/0!</v>
      </c>
      <c r="K25" s="31" t="e">
        <f t="shared" si="4"/>
        <v>#DIV/0!</v>
      </c>
      <c r="L25" s="61"/>
      <c r="M25" s="62"/>
      <c r="O25" s="11"/>
    </row>
    <row r="26" spans="1:15" s="20" customFormat="1" ht="38.25" x14ac:dyDescent="0.2">
      <c r="A26" s="37" t="s">
        <v>105</v>
      </c>
      <c r="B26" s="38" t="s">
        <v>106</v>
      </c>
      <c r="C26" s="28">
        <v>0</v>
      </c>
      <c r="D26" s="28">
        <v>0</v>
      </c>
      <c r="E26" s="28">
        <v>0</v>
      </c>
      <c r="F26" s="28">
        <v>0</v>
      </c>
      <c r="G26" s="29"/>
      <c r="H26" s="28">
        <v>0</v>
      </c>
      <c r="I26" s="30" t="e">
        <f t="shared" si="2"/>
        <v>#DIV/0!</v>
      </c>
      <c r="J26" s="30" t="e">
        <f t="shared" si="3"/>
        <v>#DIV/0!</v>
      </c>
      <c r="K26" s="31" t="e">
        <f t="shared" si="4"/>
        <v>#DIV/0!</v>
      </c>
      <c r="L26" s="39"/>
      <c r="M26" s="62"/>
      <c r="O26" s="11"/>
    </row>
    <row r="27" spans="1:15" s="20" customFormat="1" ht="24.75" customHeight="1" x14ac:dyDescent="0.2">
      <c r="A27" s="37" t="s">
        <v>107</v>
      </c>
      <c r="B27" s="38"/>
      <c r="C27" s="28">
        <f t="shared" ref="C27:H27" si="9">C28+C38+C39+C40+C45+C46+C47</f>
        <v>35750.700000000004</v>
      </c>
      <c r="D27" s="28">
        <f t="shared" si="9"/>
        <v>35750.700000000004</v>
      </c>
      <c r="E27" s="28">
        <f t="shared" si="9"/>
        <v>10068.432340000001</v>
      </c>
      <c r="F27" s="28">
        <f t="shared" si="9"/>
        <v>42983.227509999997</v>
      </c>
      <c r="G27" s="29">
        <f t="shared" si="9"/>
        <v>0</v>
      </c>
      <c r="H27" s="28">
        <f t="shared" si="9"/>
        <v>35883.300000000003</v>
      </c>
      <c r="I27" s="30">
        <f t="shared" si="2"/>
        <v>120.23045006111765</v>
      </c>
      <c r="J27" s="30">
        <f t="shared" si="3"/>
        <v>120.23045006111765</v>
      </c>
      <c r="K27" s="31">
        <f t="shared" si="4"/>
        <v>426.91082443128374</v>
      </c>
      <c r="L27" s="63"/>
      <c r="M27" s="62"/>
      <c r="O27" s="11"/>
    </row>
    <row r="28" spans="1:15" s="20" customFormat="1" ht="56.25" customHeight="1" x14ac:dyDescent="0.2">
      <c r="A28" s="37" t="s">
        <v>108</v>
      </c>
      <c r="B28" s="38" t="s">
        <v>109</v>
      </c>
      <c r="C28" s="28">
        <f t="shared" ref="C28:H28" si="10">SUM(C30:C37)</f>
        <v>28364.5</v>
      </c>
      <c r="D28" s="28">
        <f t="shared" si="10"/>
        <v>28364.5</v>
      </c>
      <c r="E28" s="28">
        <f t="shared" si="10"/>
        <v>8500.4701700000005</v>
      </c>
      <c r="F28" s="28">
        <f t="shared" si="10"/>
        <v>7545.7949800000006</v>
      </c>
      <c r="G28" s="29">
        <f t="shared" si="10"/>
        <v>0</v>
      </c>
      <c r="H28" s="28">
        <f t="shared" si="10"/>
        <v>28364.5</v>
      </c>
      <c r="I28" s="30">
        <f t="shared" si="2"/>
        <v>26.60295432671121</v>
      </c>
      <c r="J28" s="30">
        <f t="shared" si="3"/>
        <v>26.60295432671121</v>
      </c>
      <c r="K28" s="31">
        <f t="shared" si="4"/>
        <v>88.769148401117207</v>
      </c>
      <c r="L28" s="64"/>
      <c r="M28" s="62"/>
      <c r="O28" s="11"/>
    </row>
    <row r="29" spans="1:15" s="20" customFormat="1" ht="15.75" x14ac:dyDescent="0.2">
      <c r="A29" s="37" t="s">
        <v>110</v>
      </c>
      <c r="B29" s="38"/>
      <c r="C29" s="28"/>
      <c r="D29" s="28"/>
      <c r="E29" s="28"/>
      <c r="F29" s="28"/>
      <c r="G29" s="29"/>
      <c r="H29" s="28"/>
      <c r="I29" s="30" t="e">
        <f t="shared" si="2"/>
        <v>#DIV/0!</v>
      </c>
      <c r="J29" s="30" t="e">
        <f t="shared" si="3"/>
        <v>#DIV/0!</v>
      </c>
      <c r="K29" s="31" t="e">
        <f t="shared" si="4"/>
        <v>#DIV/0!</v>
      </c>
      <c r="L29" s="64"/>
      <c r="M29" s="62"/>
      <c r="O29" s="11"/>
    </row>
    <row r="30" spans="1:15" s="20" customFormat="1" ht="81" customHeight="1" x14ac:dyDescent="0.2">
      <c r="A30" s="41" t="s">
        <v>111</v>
      </c>
      <c r="B30" s="42" t="s">
        <v>112</v>
      </c>
      <c r="C30" s="43">
        <v>0</v>
      </c>
      <c r="D30" s="43">
        <v>0</v>
      </c>
      <c r="E30" s="43">
        <v>0</v>
      </c>
      <c r="F30" s="43">
        <v>0</v>
      </c>
      <c r="G30" s="44">
        <v>0</v>
      </c>
      <c r="H30" s="43">
        <v>0</v>
      </c>
      <c r="I30" s="45" t="e">
        <f t="shared" si="2"/>
        <v>#DIV/0!</v>
      </c>
      <c r="J30" s="45" t="e">
        <f t="shared" si="3"/>
        <v>#DIV/0!</v>
      </c>
      <c r="K30" s="46" t="e">
        <f t="shared" si="4"/>
        <v>#DIV/0!</v>
      </c>
      <c r="L30" s="65"/>
      <c r="M30" s="62"/>
      <c r="O30" s="11"/>
    </row>
    <row r="31" spans="1:15" s="20" customFormat="1" ht="71.25" customHeight="1" x14ac:dyDescent="0.2">
      <c r="A31" s="41" t="s">
        <v>113</v>
      </c>
      <c r="B31" s="42" t="s">
        <v>114</v>
      </c>
      <c r="C31" s="43">
        <v>23600</v>
      </c>
      <c r="D31" s="43">
        <v>23600</v>
      </c>
      <c r="E31" s="43">
        <v>7155.3804899999996</v>
      </c>
      <c r="F31" s="43">
        <v>5681.9280500000004</v>
      </c>
      <c r="G31" s="44"/>
      <c r="H31" s="43">
        <v>23600</v>
      </c>
      <c r="I31" s="45">
        <f t="shared" si="2"/>
        <v>24.075966313559324</v>
      </c>
      <c r="J31" s="45">
        <f t="shared" si="3"/>
        <v>24.075966313559324</v>
      </c>
      <c r="K31" s="46">
        <f t="shared" si="4"/>
        <v>79.407769551050123</v>
      </c>
      <c r="L31" s="66" t="s">
        <v>115</v>
      </c>
      <c r="M31" s="41" t="s">
        <v>116</v>
      </c>
      <c r="O31" s="11"/>
    </row>
    <row r="32" spans="1:15" s="20" customFormat="1" ht="80.25" customHeight="1" x14ac:dyDescent="0.2">
      <c r="A32" s="41" t="s">
        <v>117</v>
      </c>
      <c r="B32" s="42" t="s">
        <v>118</v>
      </c>
      <c r="C32" s="43">
        <v>0</v>
      </c>
      <c r="D32" s="43">
        <v>0</v>
      </c>
      <c r="E32" s="43">
        <v>0</v>
      </c>
      <c r="F32" s="43">
        <v>0</v>
      </c>
      <c r="G32" s="44"/>
      <c r="H32" s="43">
        <v>0</v>
      </c>
      <c r="I32" s="45" t="e">
        <f t="shared" si="2"/>
        <v>#DIV/0!</v>
      </c>
      <c r="J32" s="45" t="e">
        <f t="shared" si="3"/>
        <v>#DIV/0!</v>
      </c>
      <c r="K32" s="46" t="e">
        <f t="shared" si="4"/>
        <v>#DIV/0!</v>
      </c>
      <c r="L32" s="65"/>
      <c r="M32" s="62"/>
      <c r="O32" s="11"/>
    </row>
    <row r="33" spans="1:15" s="20" customFormat="1" ht="78.75" customHeight="1" x14ac:dyDescent="0.2">
      <c r="A33" s="41" t="s">
        <v>119</v>
      </c>
      <c r="B33" s="42" t="s">
        <v>120</v>
      </c>
      <c r="C33" s="43">
        <v>0</v>
      </c>
      <c r="D33" s="43">
        <v>0</v>
      </c>
      <c r="E33" s="43">
        <v>0</v>
      </c>
      <c r="F33" s="43">
        <v>0</v>
      </c>
      <c r="G33" s="44"/>
      <c r="H33" s="43">
        <v>0</v>
      </c>
      <c r="I33" s="45" t="e">
        <f t="shared" si="2"/>
        <v>#DIV/0!</v>
      </c>
      <c r="J33" s="45" t="e">
        <f t="shared" si="3"/>
        <v>#DIV/0!</v>
      </c>
      <c r="K33" s="46" t="e">
        <f t="shared" si="4"/>
        <v>#DIV/0!</v>
      </c>
      <c r="L33" s="65"/>
      <c r="M33" s="62"/>
      <c r="O33" s="11"/>
    </row>
    <row r="34" spans="1:15" s="20" customFormat="1" ht="51" customHeight="1" x14ac:dyDescent="0.2">
      <c r="A34" s="41" t="s">
        <v>121</v>
      </c>
      <c r="B34" s="42" t="s">
        <v>122</v>
      </c>
      <c r="C34" s="43">
        <v>2464.5</v>
      </c>
      <c r="D34" s="43">
        <v>2464.5</v>
      </c>
      <c r="E34" s="43">
        <v>855.01472000000001</v>
      </c>
      <c r="F34" s="43">
        <v>1438.0403899999999</v>
      </c>
      <c r="G34" s="44"/>
      <c r="H34" s="43">
        <v>2464.5</v>
      </c>
      <c r="I34" s="45">
        <f t="shared" si="2"/>
        <v>58.350188273483461</v>
      </c>
      <c r="J34" s="45">
        <f t="shared" si="3"/>
        <v>58.350188273483461</v>
      </c>
      <c r="K34" s="46">
        <f t="shared" si="4"/>
        <v>168.18896287539937</v>
      </c>
      <c r="L34" s="174" t="s">
        <v>39</v>
      </c>
      <c r="M34" s="175"/>
      <c r="O34" s="67"/>
    </row>
    <row r="35" spans="1:15" s="20" customFormat="1" ht="28.5" customHeight="1" x14ac:dyDescent="0.2">
      <c r="A35" s="41" t="s">
        <v>123</v>
      </c>
      <c r="B35" s="42" t="s">
        <v>124</v>
      </c>
      <c r="C35" s="43">
        <v>0</v>
      </c>
      <c r="D35" s="43">
        <v>0</v>
      </c>
      <c r="E35" s="43">
        <v>0</v>
      </c>
      <c r="F35" s="43">
        <v>0</v>
      </c>
      <c r="G35" s="44">
        <v>0</v>
      </c>
      <c r="H35" s="43">
        <v>0</v>
      </c>
      <c r="I35" s="45" t="e">
        <f t="shared" si="2"/>
        <v>#DIV/0!</v>
      </c>
      <c r="J35" s="45" t="e">
        <f t="shared" si="3"/>
        <v>#DIV/0!</v>
      </c>
      <c r="K35" s="46" t="e">
        <f t="shared" si="4"/>
        <v>#DIV/0!</v>
      </c>
      <c r="L35" s="65"/>
      <c r="M35" s="62"/>
      <c r="O35" s="11"/>
    </row>
    <row r="36" spans="1:15" s="20" customFormat="1" ht="69.75" customHeight="1" x14ac:dyDescent="0.2">
      <c r="A36" s="41" t="s">
        <v>125</v>
      </c>
      <c r="B36" s="42" t="s">
        <v>126</v>
      </c>
      <c r="C36" s="43">
        <v>0</v>
      </c>
      <c r="D36" s="43">
        <v>0</v>
      </c>
      <c r="E36" s="43">
        <v>0</v>
      </c>
      <c r="F36" s="43">
        <v>0</v>
      </c>
      <c r="G36" s="44">
        <v>0</v>
      </c>
      <c r="H36" s="43">
        <v>0</v>
      </c>
      <c r="I36" s="45" t="e">
        <f t="shared" si="2"/>
        <v>#DIV/0!</v>
      </c>
      <c r="J36" s="45" t="e">
        <f t="shared" si="3"/>
        <v>#DIV/0!</v>
      </c>
      <c r="K36" s="46" t="e">
        <f t="shared" si="4"/>
        <v>#DIV/0!</v>
      </c>
      <c r="L36" s="65"/>
      <c r="M36" s="62"/>
      <c r="O36" s="11"/>
    </row>
    <row r="37" spans="1:15" s="20" customFormat="1" ht="38.25" x14ac:dyDescent="0.2">
      <c r="A37" s="41" t="s">
        <v>127</v>
      </c>
      <c r="B37" s="42" t="s">
        <v>128</v>
      </c>
      <c r="C37" s="43">
        <v>2300</v>
      </c>
      <c r="D37" s="43">
        <v>2300</v>
      </c>
      <c r="E37" s="43">
        <v>490.07495999999998</v>
      </c>
      <c r="F37" s="43">
        <v>425.82654000000002</v>
      </c>
      <c r="G37" s="44"/>
      <c r="H37" s="43">
        <v>2300</v>
      </c>
      <c r="I37" s="45">
        <f t="shared" si="2"/>
        <v>18.51419739130435</v>
      </c>
      <c r="J37" s="45">
        <f t="shared" si="3"/>
        <v>18.51419739130435</v>
      </c>
      <c r="K37" s="46">
        <f t="shared" si="4"/>
        <v>86.890083100756669</v>
      </c>
      <c r="L37" s="168" t="s">
        <v>129</v>
      </c>
      <c r="M37" s="169"/>
    </row>
    <row r="38" spans="1:15" s="20" customFormat="1" ht="25.5" hidden="1" customHeight="1" x14ac:dyDescent="0.2">
      <c r="A38" s="37" t="s">
        <v>130</v>
      </c>
      <c r="B38" s="38" t="s">
        <v>131</v>
      </c>
      <c r="C38" s="28"/>
      <c r="D38" s="28"/>
      <c r="E38" s="28"/>
      <c r="F38" s="28"/>
      <c r="G38" s="29"/>
      <c r="H38" s="29"/>
      <c r="I38" s="45" t="e">
        <f t="shared" si="2"/>
        <v>#DIV/0!</v>
      </c>
      <c r="J38" s="45" t="e">
        <f t="shared" si="3"/>
        <v>#DIV/0!</v>
      </c>
      <c r="K38" s="46" t="e">
        <f t="shared" si="4"/>
        <v>#DIV/0!</v>
      </c>
      <c r="L38" s="68"/>
      <c r="M38" s="62"/>
    </row>
    <row r="39" spans="1:15" s="20" customFormat="1" ht="36" customHeight="1" x14ac:dyDescent="0.2">
      <c r="A39" s="37" t="s">
        <v>132</v>
      </c>
      <c r="B39" s="38" t="s">
        <v>133</v>
      </c>
      <c r="C39" s="28">
        <v>126.9</v>
      </c>
      <c r="D39" s="28">
        <v>126.9</v>
      </c>
      <c r="E39" s="28">
        <v>311.46440999999999</v>
      </c>
      <c r="F39" s="28">
        <v>259.47921000000002</v>
      </c>
      <c r="G39" s="29"/>
      <c r="H39" s="28">
        <v>259.5</v>
      </c>
      <c r="I39" s="28">
        <f t="shared" si="2"/>
        <v>204.47534278959813</v>
      </c>
      <c r="J39" s="30">
        <f t="shared" si="3"/>
        <v>204.47534278959813</v>
      </c>
      <c r="K39" s="31">
        <f t="shared" si="4"/>
        <v>83.309425304804492</v>
      </c>
      <c r="L39" s="176" t="s">
        <v>134</v>
      </c>
      <c r="M39" s="177"/>
    </row>
    <row r="40" spans="1:15" s="20" customFormat="1" ht="36" customHeight="1" x14ac:dyDescent="0.2">
      <c r="A40" s="37" t="s">
        <v>135</v>
      </c>
      <c r="B40" s="38" t="s">
        <v>136</v>
      </c>
      <c r="C40" s="28">
        <f t="shared" ref="C40:H40" si="11">SUM(C42:C44)</f>
        <v>6548.5</v>
      </c>
      <c r="D40" s="28">
        <f t="shared" si="11"/>
        <v>6548.5</v>
      </c>
      <c r="E40" s="28">
        <f t="shared" si="11"/>
        <v>1139.4817800000001</v>
      </c>
      <c r="F40" s="28">
        <f t="shared" si="11"/>
        <v>2083.2728199999997</v>
      </c>
      <c r="G40" s="29">
        <f t="shared" si="11"/>
        <v>0</v>
      </c>
      <c r="H40" s="28">
        <f t="shared" si="11"/>
        <v>6548.5</v>
      </c>
      <c r="I40" s="30">
        <f t="shared" si="2"/>
        <v>31.812977323051079</v>
      </c>
      <c r="J40" s="30">
        <f t="shared" si="3"/>
        <v>31.812977323051079</v>
      </c>
      <c r="K40" s="31">
        <f t="shared" si="4"/>
        <v>182.82633882921758</v>
      </c>
      <c r="L40" s="64"/>
      <c r="M40" s="62"/>
    </row>
    <row r="41" spans="1:15" s="20" customFormat="1" ht="15.75" x14ac:dyDescent="0.2">
      <c r="A41" s="37" t="s">
        <v>110</v>
      </c>
      <c r="B41" s="38"/>
      <c r="C41" s="28"/>
      <c r="D41" s="28"/>
      <c r="E41" s="28"/>
      <c r="F41" s="28"/>
      <c r="G41" s="29"/>
      <c r="H41" s="28"/>
      <c r="I41" s="30" t="e">
        <f>SUM(F41/C41*100)</f>
        <v>#DIV/0!</v>
      </c>
      <c r="J41" s="30" t="e">
        <f>SUM(F41/D41*100)</f>
        <v>#DIV/0!</v>
      </c>
      <c r="K41" s="31" t="e">
        <f>SUM(F41/E41*100)</f>
        <v>#DIV/0!</v>
      </c>
      <c r="L41" s="65"/>
      <c r="M41" s="62"/>
    </row>
    <row r="42" spans="1:15" s="20" customFormat="1" ht="60.75" customHeight="1" x14ac:dyDescent="0.2">
      <c r="A42" s="41" t="s">
        <v>137</v>
      </c>
      <c r="B42" s="42" t="s">
        <v>138</v>
      </c>
      <c r="C42" s="43">
        <v>6148.5</v>
      </c>
      <c r="D42" s="43">
        <v>6148.5</v>
      </c>
      <c r="E42" s="43">
        <v>848.91791000000001</v>
      </c>
      <c r="F42" s="43">
        <v>2059.9118699999999</v>
      </c>
      <c r="G42" s="44"/>
      <c r="H42" s="43">
        <v>6148.5</v>
      </c>
      <c r="I42" s="45">
        <f t="shared" si="2"/>
        <v>33.502673334959745</v>
      </c>
      <c r="J42" s="45">
        <f t="shared" si="3"/>
        <v>33.502673334959745</v>
      </c>
      <c r="K42" s="46">
        <f t="shared" si="4"/>
        <v>242.65147969371972</v>
      </c>
      <c r="L42" s="168" t="s">
        <v>139</v>
      </c>
      <c r="M42" s="169"/>
    </row>
    <row r="43" spans="1:15" s="20" customFormat="1" ht="88.5" customHeight="1" x14ac:dyDescent="0.2">
      <c r="A43" s="41" t="s">
        <v>140</v>
      </c>
      <c r="B43" s="42" t="s">
        <v>141</v>
      </c>
      <c r="C43" s="43">
        <v>20</v>
      </c>
      <c r="D43" s="43">
        <v>20</v>
      </c>
      <c r="E43" s="43">
        <v>0</v>
      </c>
      <c r="F43" s="43">
        <v>0</v>
      </c>
      <c r="G43" s="44"/>
      <c r="H43" s="43">
        <v>20</v>
      </c>
      <c r="I43" s="45">
        <f t="shared" si="2"/>
        <v>0</v>
      </c>
      <c r="J43" s="45">
        <f t="shared" si="3"/>
        <v>0</v>
      </c>
      <c r="K43" s="46" t="e">
        <f t="shared" si="4"/>
        <v>#DIV/0!</v>
      </c>
      <c r="L43" s="66" t="s">
        <v>142</v>
      </c>
      <c r="M43" s="66"/>
    </row>
    <row r="44" spans="1:15" s="20" customFormat="1" ht="41.25" customHeight="1" x14ac:dyDescent="0.2">
      <c r="A44" s="41" t="s">
        <v>143</v>
      </c>
      <c r="B44" s="42" t="s">
        <v>144</v>
      </c>
      <c r="C44" s="43">
        <v>380</v>
      </c>
      <c r="D44" s="43">
        <v>380</v>
      </c>
      <c r="E44" s="43">
        <v>290.56387000000001</v>
      </c>
      <c r="F44" s="43">
        <v>23.360949999999999</v>
      </c>
      <c r="G44" s="44"/>
      <c r="H44" s="43">
        <v>380</v>
      </c>
      <c r="I44" s="45">
        <f t="shared" si="2"/>
        <v>6.1476184210526315</v>
      </c>
      <c r="J44" s="45">
        <f t="shared" si="3"/>
        <v>6.1476184210526315</v>
      </c>
      <c r="K44" s="46">
        <f t="shared" si="4"/>
        <v>8.0398674480760448</v>
      </c>
      <c r="L44" s="66" t="s">
        <v>145</v>
      </c>
      <c r="M44" s="41"/>
    </row>
    <row r="45" spans="1:15" s="20" customFormat="1" ht="24.75" customHeight="1" x14ac:dyDescent="0.2">
      <c r="A45" s="37" t="s">
        <v>146</v>
      </c>
      <c r="B45" s="38" t="s">
        <v>147</v>
      </c>
      <c r="C45" s="28">
        <v>0</v>
      </c>
      <c r="D45" s="28">
        <v>0</v>
      </c>
      <c r="E45" s="28">
        <v>0</v>
      </c>
      <c r="F45" s="28">
        <v>0</v>
      </c>
      <c r="G45" s="29"/>
      <c r="H45" s="28">
        <v>0</v>
      </c>
      <c r="I45" s="30" t="e">
        <f t="shared" si="2"/>
        <v>#DIV/0!</v>
      </c>
      <c r="J45" s="30" t="e">
        <f t="shared" si="3"/>
        <v>#DIV/0!</v>
      </c>
      <c r="K45" s="31" t="e">
        <f t="shared" si="4"/>
        <v>#DIV/0!</v>
      </c>
      <c r="L45" s="63"/>
      <c r="M45" s="62"/>
    </row>
    <row r="46" spans="1:15" s="20" customFormat="1" ht="54.75" customHeight="1" x14ac:dyDescent="0.2">
      <c r="A46" s="37" t="s">
        <v>148</v>
      </c>
      <c r="B46" s="38" t="s">
        <v>149</v>
      </c>
      <c r="C46" s="28">
        <v>710.8</v>
      </c>
      <c r="D46" s="28">
        <v>710.8</v>
      </c>
      <c r="E46" s="28">
        <v>117.01598</v>
      </c>
      <c r="F46" s="28">
        <v>94.680499999999995</v>
      </c>
      <c r="G46" s="29"/>
      <c r="H46" s="28">
        <v>710.8</v>
      </c>
      <c r="I46" s="30">
        <f t="shared" si="2"/>
        <v>13.320272931907709</v>
      </c>
      <c r="J46" s="30">
        <f t="shared" si="3"/>
        <v>13.320272931907709</v>
      </c>
      <c r="K46" s="31">
        <f t="shared" si="4"/>
        <v>80.912453153834193</v>
      </c>
      <c r="L46" s="178" t="s">
        <v>150</v>
      </c>
      <c r="M46" s="179"/>
    </row>
    <row r="47" spans="1:15" s="20" customFormat="1" ht="18.75" customHeight="1" x14ac:dyDescent="0.2">
      <c r="A47" s="37" t="s">
        <v>151</v>
      </c>
      <c r="B47" s="38" t="s">
        <v>152</v>
      </c>
      <c r="C47" s="28">
        <f t="shared" ref="C47:H47" si="12">C48+C49</f>
        <v>0</v>
      </c>
      <c r="D47" s="28">
        <f t="shared" si="12"/>
        <v>0</v>
      </c>
      <c r="E47" s="28">
        <f t="shared" si="12"/>
        <v>0</v>
      </c>
      <c r="F47" s="28">
        <f t="shared" si="12"/>
        <v>33000</v>
      </c>
      <c r="G47" s="29">
        <f t="shared" si="12"/>
        <v>0</v>
      </c>
      <c r="H47" s="28">
        <f t="shared" si="12"/>
        <v>0</v>
      </c>
      <c r="I47" s="30" t="e">
        <f t="shared" si="2"/>
        <v>#DIV/0!</v>
      </c>
      <c r="J47" s="30" t="e">
        <f t="shared" si="3"/>
        <v>#DIV/0!</v>
      </c>
      <c r="K47" s="31" t="e">
        <f t="shared" si="4"/>
        <v>#DIV/0!</v>
      </c>
      <c r="L47" s="63"/>
      <c r="M47" s="62"/>
    </row>
    <row r="48" spans="1:15" ht="39" customHeight="1" x14ac:dyDescent="0.2">
      <c r="A48" s="41" t="s">
        <v>153</v>
      </c>
      <c r="B48" s="42" t="s">
        <v>154</v>
      </c>
      <c r="C48" s="43">
        <v>0</v>
      </c>
      <c r="D48" s="43">
        <v>0</v>
      </c>
      <c r="E48" s="43">
        <v>0</v>
      </c>
      <c r="F48" s="43">
        <v>33000</v>
      </c>
      <c r="G48" s="44"/>
      <c r="H48" s="43">
        <v>0</v>
      </c>
      <c r="I48" s="45" t="e">
        <f t="shared" si="2"/>
        <v>#DIV/0!</v>
      </c>
      <c r="J48" s="45" t="e">
        <f t="shared" si="3"/>
        <v>#DIV/0!</v>
      </c>
      <c r="K48" s="46" t="e">
        <f t="shared" si="4"/>
        <v>#DIV/0!</v>
      </c>
      <c r="L48" s="168" t="s">
        <v>155</v>
      </c>
      <c r="M48" s="169"/>
    </row>
    <row r="49" spans="1:13" ht="15.75" x14ac:dyDescent="0.2">
      <c r="A49" s="41" t="s">
        <v>156</v>
      </c>
      <c r="B49" s="42" t="s">
        <v>157</v>
      </c>
      <c r="C49" s="43">
        <v>0</v>
      </c>
      <c r="D49" s="43">
        <v>0</v>
      </c>
      <c r="E49" s="43">
        <v>0</v>
      </c>
      <c r="F49" s="43">
        <v>0</v>
      </c>
      <c r="G49" s="44"/>
      <c r="H49" s="43">
        <v>0</v>
      </c>
      <c r="I49" s="45" t="e">
        <f t="shared" si="2"/>
        <v>#DIV/0!</v>
      </c>
      <c r="J49" s="45" t="e">
        <f t="shared" si="3"/>
        <v>#DIV/0!</v>
      </c>
      <c r="K49" s="46" t="e">
        <f t="shared" si="4"/>
        <v>#DIV/0!</v>
      </c>
      <c r="L49" s="65"/>
      <c r="M49" s="41"/>
    </row>
    <row r="50" spans="1:13" s="20" customFormat="1" ht="15.75" x14ac:dyDescent="0.2">
      <c r="A50" s="37" t="s">
        <v>158</v>
      </c>
      <c r="B50" s="38" t="s">
        <v>159</v>
      </c>
      <c r="C50" s="28">
        <v>0</v>
      </c>
      <c r="D50" s="28">
        <v>0</v>
      </c>
      <c r="E50" s="28">
        <v>0</v>
      </c>
      <c r="F50" s="28">
        <v>0</v>
      </c>
      <c r="G50" s="69"/>
      <c r="H50" s="28">
        <v>0</v>
      </c>
      <c r="I50" s="30" t="e">
        <f t="shared" si="2"/>
        <v>#DIV/0!</v>
      </c>
      <c r="J50" s="30" t="e">
        <f t="shared" si="3"/>
        <v>#DIV/0!</v>
      </c>
      <c r="K50" s="31" t="e">
        <f t="shared" si="4"/>
        <v>#DIV/0!</v>
      </c>
      <c r="L50" s="70"/>
      <c r="M50" s="41"/>
    </row>
    <row r="51" spans="1:13" s="20" customFormat="1" ht="25.5" hidden="1" customHeight="1" x14ac:dyDescent="0.2">
      <c r="A51" s="37" t="s">
        <v>160</v>
      </c>
      <c r="B51" s="38" t="s">
        <v>161</v>
      </c>
      <c r="C51" s="28"/>
      <c r="D51" s="28"/>
      <c r="E51" s="28"/>
      <c r="F51" s="29"/>
      <c r="G51" s="29"/>
      <c r="H51" s="28"/>
      <c r="I51" s="30" t="e">
        <f t="shared" si="2"/>
        <v>#DIV/0!</v>
      </c>
      <c r="J51" s="30" t="e">
        <f t="shared" si="3"/>
        <v>#DIV/0!</v>
      </c>
      <c r="K51" s="31" t="e">
        <f t="shared" si="4"/>
        <v>#DIV/0!</v>
      </c>
      <c r="L51" s="63"/>
      <c r="M51" s="41"/>
    </row>
    <row r="52" spans="1:13" s="20" customFormat="1" ht="51" customHeight="1" x14ac:dyDescent="0.2">
      <c r="A52" s="37" t="s">
        <v>162</v>
      </c>
      <c r="B52" s="38" t="s">
        <v>163</v>
      </c>
      <c r="C52" s="28">
        <v>0</v>
      </c>
      <c r="D52" s="28">
        <v>0</v>
      </c>
      <c r="E52" s="28">
        <v>0</v>
      </c>
      <c r="F52" s="28">
        <v>0</v>
      </c>
      <c r="G52" s="29"/>
      <c r="H52" s="28">
        <v>0</v>
      </c>
      <c r="I52" s="30" t="e">
        <f t="shared" si="2"/>
        <v>#DIV/0!</v>
      </c>
      <c r="J52" s="30" t="e">
        <f t="shared" si="3"/>
        <v>#DIV/0!</v>
      </c>
      <c r="K52" s="31" t="e">
        <f t="shared" si="4"/>
        <v>#DIV/0!</v>
      </c>
      <c r="L52" s="63"/>
      <c r="M52" s="41"/>
    </row>
    <row r="53" spans="1:13" s="20" customFormat="1" ht="43.5" customHeight="1" x14ac:dyDescent="0.2">
      <c r="A53" s="71" t="s">
        <v>164</v>
      </c>
      <c r="B53" s="72" t="s">
        <v>165</v>
      </c>
      <c r="C53" s="73">
        <f t="shared" ref="C53:H53" si="13">C7+C50+C51+C52</f>
        <v>110609.9</v>
      </c>
      <c r="D53" s="73">
        <f>D7+D50+D51+D52</f>
        <v>110609.9</v>
      </c>
      <c r="E53" s="73">
        <f>E7+E50+E51+E52</f>
        <v>28690.371680000004</v>
      </c>
      <c r="F53" s="73">
        <f>F7+F50+F51+F52</f>
        <v>62980.337289999996</v>
      </c>
      <c r="G53" s="73">
        <f t="shared" si="13"/>
        <v>0</v>
      </c>
      <c r="H53" s="73">
        <f t="shared" si="13"/>
        <v>110742.5</v>
      </c>
      <c r="I53" s="73">
        <f t="shared" si="2"/>
        <v>56.939150374423988</v>
      </c>
      <c r="J53" s="73">
        <f t="shared" si="3"/>
        <v>56.939150374423988</v>
      </c>
      <c r="K53" s="74">
        <f t="shared" si="4"/>
        <v>219.51732794700411</v>
      </c>
      <c r="L53" s="75"/>
      <c r="M53" s="76"/>
    </row>
    <row r="54" spans="1:13" s="85" customFormat="1" ht="21" customHeight="1" x14ac:dyDescent="0.2">
      <c r="A54" s="77"/>
      <c r="B54" s="78"/>
      <c r="C54" s="79"/>
      <c r="D54" s="79"/>
      <c r="E54" s="79"/>
      <c r="F54" s="79"/>
      <c r="G54" s="79"/>
      <c r="H54" s="80"/>
      <c r="I54" s="81"/>
      <c r="J54" s="81"/>
      <c r="K54" s="82"/>
      <c r="L54" s="83"/>
      <c r="M54" s="84"/>
    </row>
    <row r="55" spans="1:13" s="91" customFormat="1" ht="122.25" customHeight="1" x14ac:dyDescent="0.2">
      <c r="A55" s="170" t="s">
        <v>166</v>
      </c>
      <c r="B55" s="170"/>
      <c r="C55" s="170"/>
      <c r="D55" s="170"/>
      <c r="E55" s="170"/>
      <c r="F55" s="170"/>
      <c r="G55" s="170"/>
      <c r="H55" s="86"/>
      <c r="I55" s="87"/>
      <c r="J55" s="88"/>
      <c r="K55" s="88"/>
      <c r="L55" s="89"/>
      <c r="M55" s="90"/>
    </row>
    <row r="56" spans="1:13" s="97" customFormat="1" ht="18.75" x14ac:dyDescent="0.3">
      <c r="A56" s="92" t="s">
        <v>167</v>
      </c>
      <c r="B56" s="93"/>
      <c r="C56" s="94" t="s">
        <v>168</v>
      </c>
      <c r="D56" s="95"/>
      <c r="E56" s="171"/>
      <c r="F56" s="171"/>
      <c r="G56" s="96"/>
      <c r="H56" s="96"/>
      <c r="M56" s="98"/>
    </row>
    <row r="57" spans="1:13" ht="15.75" x14ac:dyDescent="0.2">
      <c r="A57" s="99"/>
      <c r="B57" s="100"/>
      <c r="C57" s="101"/>
      <c r="D57" s="102"/>
      <c r="E57" s="103"/>
      <c r="F57" s="103"/>
    </row>
    <row r="58" spans="1:13" s="111" customFormat="1" ht="15.75" x14ac:dyDescent="0.25">
      <c r="A58" s="106" t="s">
        <v>169</v>
      </c>
      <c r="B58" s="107"/>
      <c r="C58" s="108"/>
      <c r="D58" s="109"/>
      <c r="E58" s="108"/>
      <c r="F58" s="108"/>
      <c r="G58" s="110"/>
      <c r="H58" s="110"/>
      <c r="M58" s="112"/>
    </row>
    <row r="59" spans="1:13" s="111" customFormat="1" ht="15.75" x14ac:dyDescent="0.25">
      <c r="A59" s="113" t="s">
        <v>170</v>
      </c>
      <c r="B59" s="114"/>
      <c r="C59" s="115"/>
      <c r="D59" s="114"/>
      <c r="E59" s="116"/>
      <c r="F59" s="116"/>
      <c r="G59" s="110"/>
      <c r="H59" s="110"/>
      <c r="M59" s="112"/>
    </row>
  </sheetData>
  <mergeCells count="15">
    <mergeCell ref="L48:M48"/>
    <mergeCell ref="A55:G55"/>
    <mergeCell ref="E56:F56"/>
    <mergeCell ref="L10:M10"/>
    <mergeCell ref="L34:M34"/>
    <mergeCell ref="L37:M37"/>
    <mergeCell ref="L39:M39"/>
    <mergeCell ref="L42:M42"/>
    <mergeCell ref="L46:M46"/>
    <mergeCell ref="A5:B5"/>
    <mergeCell ref="I1:M1"/>
    <mergeCell ref="A2:M2"/>
    <mergeCell ref="F3:K3"/>
    <mergeCell ref="L3:M3"/>
    <mergeCell ref="L4:M4"/>
  </mergeCells>
  <pageMargins left="0.23622047244094491" right="0.19685039370078741" top="0.15748031496062992" bottom="0.15748031496062992" header="0.15748031496062992" footer="0.15748031496062992"/>
  <pageSetup paperSize="9" scale="52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аналитическая справка</vt:lpstr>
      <vt:lpstr>Лист1!Print_Area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2022-01-13T09:18:32Z</dcterms:modified>
</cp:coreProperties>
</file>