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" sheetId="5" r:id="rId1"/>
    <sheet name="запрос данных" sheetId="6" r:id="rId2"/>
  </sheets>
  <definedNames>
    <definedName name="_xlnm.Print_Titles" localSheetId="1">'запрос данных'!$7:$8</definedName>
    <definedName name="_xlnm.Print_Titles" localSheetId="0">Итоги!$7:$8</definedName>
    <definedName name="_xlnm.Print_Area" localSheetId="1">'запрос данных'!$A$1:$E$57</definedName>
    <definedName name="_xlnm.Print_Area" localSheetId="0">Итоги!$A$1:$F$57</definedName>
  </definedNames>
  <calcPr calcId="152511"/>
</workbook>
</file>

<file path=xl/calcChain.xml><?xml version="1.0" encoding="utf-8"?>
<calcChain xmlns="http://schemas.openxmlformats.org/spreadsheetml/2006/main">
  <c r="E19" i="5" l="1"/>
  <c r="E49" i="5"/>
  <c r="E28" i="5"/>
  <c r="E25" i="5"/>
  <c r="E22" i="5"/>
  <c r="E23" i="5"/>
  <c r="D20" i="5"/>
  <c r="E20" i="5" s="1"/>
  <c r="E53" i="5" l="1"/>
  <c r="E12" i="5"/>
  <c r="E11" i="5"/>
  <c r="E10" i="5"/>
  <c r="D15" i="5" l="1"/>
  <c r="E15" i="5" s="1"/>
  <c r="D13" i="5"/>
  <c r="E13" i="5" s="1"/>
  <c r="D16" i="5" l="1"/>
  <c r="E16" i="5" s="1"/>
  <c r="D14" i="5"/>
  <c r="E14" i="5" s="1"/>
  <c r="D34" i="5" l="1"/>
  <c r="E34" i="5" s="1"/>
  <c r="E39" i="5" l="1"/>
  <c r="E32" i="5"/>
  <c r="E40" i="5"/>
  <c r="E54" i="6"/>
  <c r="E53" i="6"/>
  <c r="E50" i="6"/>
  <c r="E48" i="6"/>
  <c r="E40" i="6"/>
  <c r="E39" i="6"/>
  <c r="E38" i="6"/>
  <c r="E37" i="6"/>
  <c r="E33" i="6"/>
  <c r="E32" i="6"/>
  <c r="E28" i="6"/>
  <c r="E25" i="6"/>
  <c r="D23" i="6"/>
  <c r="C23" i="6"/>
  <c r="E22" i="6"/>
  <c r="D20" i="6"/>
  <c r="C20" i="6"/>
  <c r="E19" i="6"/>
  <c r="E15" i="6"/>
  <c r="D15" i="6"/>
  <c r="C15" i="6"/>
  <c r="D14" i="6"/>
  <c r="E14" i="6" s="1"/>
  <c r="C14" i="6"/>
  <c r="D13" i="6"/>
  <c r="D16" i="6" s="1"/>
  <c r="E16" i="6" s="1"/>
  <c r="C13" i="6"/>
  <c r="C16" i="6" s="1"/>
  <c r="E12" i="6"/>
  <c r="E11" i="6"/>
  <c r="E10" i="6"/>
  <c r="E13" i="6" l="1"/>
  <c r="E54" i="5" l="1"/>
  <c r="E37" i="5" l="1"/>
  <c r="E38" i="5"/>
  <c r="E50" i="5" l="1"/>
  <c r="E48" i="5"/>
  <c r="E33" i="5" l="1"/>
</calcChain>
</file>

<file path=xl/sharedStrings.xml><?xml version="1.0" encoding="utf-8"?>
<sst xmlns="http://schemas.openxmlformats.org/spreadsheetml/2006/main" count="185" uniqueCount="99">
  <si>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</si>
  <si>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</si>
  <si>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</si>
  <si>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</si>
  <si>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</si>
  <si>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</si>
  <si>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</si>
  <si>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Численность безработных, зарегистрированных в службе занятости (на конец года)</t>
  </si>
  <si>
    <t>х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</si>
  <si>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</si>
  <si>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</si>
  <si>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</si>
  <si>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</si>
  <si>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</si>
  <si>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</si>
  <si>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</si>
  <si>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</si>
  <si>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</si>
  <si>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</si>
  <si>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>* численность указана на начало года</t>
  </si>
  <si>
    <t xml:space="preserve">Уровень зарегистрированной безработицы </t>
  </si>
  <si>
    <t>январь-март 2018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</si>
  <si>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</si>
  <si>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</si>
  <si>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</si>
  <si>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</si>
  <si>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Общий коэфициент рождаемости</t>
  </si>
  <si>
    <t>Общий коэфициент смертности</t>
  </si>
  <si>
    <t>Общий коэфициент естественного прироста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</si>
  <si>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</si>
  <si>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</si>
  <si>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</si>
  <si>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</si>
  <si>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</si>
  <si>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</si>
  <si>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</si>
  <si>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</si>
  <si>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</si>
  <si>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</si>
  <si>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</si>
  <si>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</si>
  <si>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</si>
  <si>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</si>
  <si>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Учреждения физическо культуры и спорта</t>
  </si>
  <si>
    <t>7. Труд и занятость</t>
  </si>
  <si>
    <t>8. Уровень жизни населения</t>
  </si>
  <si>
    <t>8.1. Оплата труда</t>
  </si>
  <si>
    <r>
      <t xml:space="preserve">от                      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№_____-р</t>
    </r>
  </si>
  <si>
    <t>промилле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</si>
  <si>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</si>
  <si>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</si>
  <si>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</si>
  <si>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</si>
  <si>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</si>
  <si>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</si>
  <si>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</si>
  <si>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</si>
  <si>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</si>
  <si>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Индекс физического объема инвестиций в основной капита</t>
  </si>
  <si>
    <t>тыс.человек</t>
  </si>
  <si>
    <t>Среднесписочная численность работников муниципальных учреждений организаций (без внешних совместителей)</t>
  </si>
  <si>
    <t>Юридические лица, осуществляющие деятельность торговли и общественного питания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</si>
  <si>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2019 года</t>
  </si>
  <si>
    <t>январь-март 2019</t>
  </si>
  <si>
    <t>данные взять у ЗАГСА</t>
  </si>
  <si>
    <t>дислокация</t>
  </si>
  <si>
    <t>письма от занятости населения</t>
  </si>
  <si>
    <t>Темп роста (снижения) 2019/2018, %</t>
  </si>
  <si>
    <t>район по сельскому хозяйству</t>
  </si>
  <si>
    <t>Величина прожиточного минимума в среднем на душу населения в месяц</t>
  </si>
  <si>
    <t>окружной сайт</t>
  </si>
  <si>
    <t xml:space="preserve">Объем инвестиций (в основной капитал) по крупным и срденим предприятиям в целом по Нефтеюганскому району </t>
  </si>
  <si>
    <t>млн. рублей</t>
  </si>
  <si>
    <t>Среднесписочная номинальналья начисленная заработная плата в целом по Ханты - Мансийскому авт.округу - Югра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</si>
  <si>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</si>
  <si>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</si>
  <si>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Индекс физического объема инвестиций в основной капитал</t>
  </si>
  <si>
    <t xml:space="preserve"> тыс. рублей</t>
  </si>
  <si>
    <t>5.1. Общая площадь земли</t>
  </si>
  <si>
    <t>Учреждения физической культуры и спорта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</si>
  <si>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</si>
  <si>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</si>
  <si>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</si>
  <si>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>Среднемесячная номинальная начисленная заработная плата в целом по Ханты - Мансийскому авт. округу - Югра</t>
  </si>
  <si>
    <t>Численность безработных, зарегистрированных в службе занятости</t>
  </si>
  <si>
    <t>Танская Диляра Нугмановна (район, запрос отправлять на экономики)</t>
  </si>
  <si>
    <t>2-ой этаж, Гласких Артур Михайлович 259-554</t>
  </si>
  <si>
    <t>Света или Лиана, путь отчеты (год), ежемесячные, 117 форма отчета</t>
  </si>
  <si>
    <t>Света или Лиана</t>
  </si>
  <si>
    <t>Ткачева Евгения Анатольевна 255-550</t>
  </si>
  <si>
    <t xml:space="preserve">сделать расчеты по всем имеющимся отчетам по численности работников (запрос в муниц организации) </t>
  </si>
  <si>
    <t>Темп роста (снижения) 2022/2021, %</t>
  </si>
  <si>
    <t>январь-сентябрь 2022</t>
  </si>
  <si>
    <t>январь-сентябрь 2021</t>
  </si>
  <si>
    <t>Основные показатели итогов социально-экономического развития
муниципального образования городское поселение Пойковский за январь-сентябрь 2022 года</t>
  </si>
  <si>
    <t>Объем инвестиций (в основной капитал) по крупным и средним предприятиям в целом по Нефтеюганскому району **</t>
  </si>
  <si>
    <t xml:space="preserve">**Объем инвестиций (в основной капитал) по крупным и средним предприятиям в целом по Нефтеюганскому району </t>
  </si>
  <si>
    <t>данные за Январь-Июнь 2022года</t>
  </si>
  <si>
    <r>
      <t xml:space="preserve">от </t>
    </r>
    <r>
      <rPr>
        <u/>
        <sz val="13"/>
        <rFont val="Times New Roman"/>
        <family val="1"/>
        <charset val="204"/>
      </rPr>
      <t xml:space="preserve">                               </t>
    </r>
    <r>
      <rPr>
        <sz val="13"/>
        <rFont val="Times New Roman"/>
        <family val="1"/>
        <charset val="204"/>
      </rPr>
      <t xml:space="preserve"> №_____-р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</si>
</sst>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u/>
      <sz val="13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wrapText="1"/>
    </xf>
    <xf numFmtId="0" fontId="4" fillId="8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wrapText="1"/>
    </xf>
    <xf numFmtId="3" fontId="2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wrapText="1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4" fontId="2" fillId="12" borderId="1" xfId="0" applyNumberFormat="1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wrapText="1"/>
    </xf>
    <xf numFmtId="3" fontId="2" fillId="13" borderId="1" xfId="0" applyNumberFormat="1" applyFont="1" applyFill="1" applyBorder="1" applyAlignment="1">
      <alignment horizontal="center" vertical="center" wrapText="1"/>
    </xf>
    <xf numFmtId="0" fontId="2" fillId="13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3" xfId="1" applyFont="1" applyFill="1" applyBorder="1" applyAlignment="1" applyProtection="1">
      <alignment horizontal="left" vertical="top" wrapText="1"/>
    </xf>
    <xf numFmtId="0" fontId="7" fillId="0" borderId="3" xfId="1" applyFont="1" applyFill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left" vertical="top" wrapText="1"/>
    </xf>
    <xf numFmtId="0" fontId="9" fillId="0" borderId="5" xfId="0" applyFont="1" applyFill="1" applyBorder="1" applyAlignment="1" applyProtection="1">
      <alignment horizontal="left" vertical="top" wrapText="1"/>
    </xf>
    <xf numFmtId="0" fontId="7" fillId="2" borderId="6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9" fillId="0" borderId="4" xfId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 applyProtection="1">
      <alignment horizontal="left" vertical="center" wrapText="1"/>
    </xf>
    <xf numFmtId="0" fontId="9" fillId="2" borderId="5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/>
    </xf>
    <xf numFmtId="0" fontId="9" fillId="2" borderId="4" xfId="1" applyFont="1" applyFill="1" applyBorder="1" applyAlignment="1" applyProtection="1">
      <alignment horizontal="left" vertical="center" wrapText="1"/>
    </xf>
    <xf numFmtId="0" fontId="9" fillId="2" borderId="5" xfId="1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4" xfId="1" applyFont="1" applyFill="1" applyBorder="1" applyAlignment="1" applyProtection="1">
      <alignment horizontal="left" vertical="center" wrapText="1"/>
    </xf>
    <xf numFmtId="0" fontId="3" fillId="2" borderId="5" xfId="1" applyFont="1" applyFill="1" applyBorder="1" applyAlignment="1" applyProtection="1">
      <alignment horizontal="left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horizontal="left" wrapText="1"/>
    </xf>
    <xf numFmtId="0" fontId="9" fillId="2" borderId="7" xfId="0" applyFont="1" applyFill="1" applyBorder="1" applyAlignment="1" applyProtection="1">
      <alignment horizontal="left" vertical="center" wrapText="1"/>
    </xf>
    <xf numFmtId="0" fontId="9" fillId="0" borderId="7" xfId="1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wrapText="1"/>
    </xf>
    <xf numFmtId="0" fontId="9" fillId="2" borderId="7" xfId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4" zoomScale="70" zoomScaleNormal="80" zoomScaleSheetLayoutView="70" workbookViewId="0">
      <selection activeCell="D28" sqref="D28:D29"/>
    </sheetView>
  </sheetViews>
  <sheetFormatPr defaultRowHeight="16.5" x14ac:dyDescent="0.25"/>
  <cols>
    <col min="1" max="1" width="59.28515625" style="56" customWidth="1"/>
    <col min="2" max="2" width="19" style="56" customWidth="1"/>
    <col min="3" max="3" width="17.140625" style="77" customWidth="1"/>
    <col min="4" max="4" width="16.28515625" style="77" customWidth="1"/>
    <col min="5" max="5" width="28.28515625" style="56" customWidth="1"/>
    <col min="6" max="8" width="9.140625" style="56"/>
    <col min="9" max="9" width="77.28515625" style="56" customWidth="1"/>
    <col min="10" max="16384" width="9.140625" style="56"/>
  </cols>
  <sheetData>
    <row r="1" spans="1:9" x14ac:dyDescent="0.25">
      <c r="C1" s="57"/>
      <c r="D1" s="88" t="s">
        <v>18</v>
      </c>
      <c r="E1" s="88"/>
    </row>
    <row r="2" spans="1:9" ht="31.5" customHeight="1" x14ac:dyDescent="0.25">
      <c r="C2" s="58"/>
      <c r="D2" s="88" t="s">
        <v>15</v>
      </c>
      <c r="E2" s="88"/>
    </row>
    <row r="3" spans="1:9" ht="16.5" customHeight="1" x14ac:dyDescent="0.25">
      <c r="C3" s="58"/>
      <c r="D3" s="88" t="s">
        <v>98</v>
      </c>
      <c r="E3" s="88"/>
    </row>
    <row r="4" spans="1:9" ht="16.5" customHeight="1" x14ac:dyDescent="0.25">
      <c r="C4" s="58"/>
      <c r="D4" s="59"/>
      <c r="E4" s="60"/>
    </row>
    <row r="5" spans="1:9" ht="38.25" customHeight="1" x14ac:dyDescent="0.25">
      <c r="A5" s="104" t="s">
        <v>94</v>
      </c>
      <c r="B5" s="104"/>
      <c r="C5" s="104"/>
      <c r="D5" s="104"/>
      <c r="E5" s="104"/>
    </row>
    <row r="6" spans="1:9" ht="7.5" customHeight="1" x14ac:dyDescent="0.25">
      <c r="A6" s="61"/>
      <c r="B6" s="61"/>
      <c r="C6" s="62"/>
      <c r="D6" s="62"/>
      <c r="E6" s="61"/>
    </row>
    <row r="7" spans="1:9" ht="15.75" customHeight="1" x14ac:dyDescent="0.25">
      <c r="A7" s="102" t="s">
        <v>6</v>
      </c>
      <c r="B7" s="102" t="s">
        <v>0</v>
      </c>
      <c r="C7" s="114" t="s">
        <v>1</v>
      </c>
      <c r="D7" s="115"/>
      <c r="E7" s="112" t="s">
        <v>91</v>
      </c>
    </row>
    <row r="8" spans="1:9" ht="42" customHeight="1" x14ac:dyDescent="0.25">
      <c r="A8" s="103"/>
      <c r="B8" s="103"/>
      <c r="C8" s="63" t="s">
        <v>93</v>
      </c>
      <c r="D8" s="63" t="s">
        <v>92</v>
      </c>
      <c r="E8" s="113"/>
      <c r="I8" s="64"/>
    </row>
    <row r="9" spans="1:9" ht="25.5" customHeight="1" x14ac:dyDescent="0.25">
      <c r="A9" s="96" t="s">
        <v>12</v>
      </c>
      <c r="B9" s="140"/>
      <c r="C9" s="140"/>
      <c r="D9" s="140"/>
      <c r="E9" s="97"/>
      <c r="I9" s="64"/>
    </row>
    <row r="10" spans="1:9" ht="23.25" customHeight="1" x14ac:dyDescent="0.25">
      <c r="A10" s="66" t="s">
        <v>22</v>
      </c>
      <c r="B10" s="65" t="s">
        <v>2</v>
      </c>
      <c r="C10" s="79">
        <v>26507</v>
      </c>
      <c r="D10" s="79">
        <v>26512</v>
      </c>
      <c r="E10" s="68">
        <f t="shared" ref="E10:E16" si="0">D10/C10*100</f>
        <v>100.01886294186441</v>
      </c>
    </row>
    <row r="11" spans="1:9" x14ac:dyDescent="0.25">
      <c r="A11" s="67" t="s">
        <v>23</v>
      </c>
      <c r="B11" s="65" t="s">
        <v>5</v>
      </c>
      <c r="C11" s="79">
        <v>142</v>
      </c>
      <c r="D11" s="79">
        <v>137</v>
      </c>
      <c r="E11" s="68">
        <f t="shared" si="0"/>
        <v>96.478873239436624</v>
      </c>
    </row>
    <row r="12" spans="1:9" x14ac:dyDescent="0.25">
      <c r="A12" s="67" t="s">
        <v>24</v>
      </c>
      <c r="B12" s="65" t="s">
        <v>5</v>
      </c>
      <c r="C12" s="79">
        <v>47</v>
      </c>
      <c r="D12" s="79">
        <v>39</v>
      </c>
      <c r="E12" s="68">
        <f t="shared" si="0"/>
        <v>82.978723404255319</v>
      </c>
    </row>
    <row r="13" spans="1:9" x14ac:dyDescent="0.25">
      <c r="A13" s="67" t="s">
        <v>25</v>
      </c>
      <c r="B13" s="65" t="s">
        <v>5</v>
      </c>
      <c r="C13" s="79">
        <v>95</v>
      </c>
      <c r="D13" s="79">
        <f>D11-D12</f>
        <v>98</v>
      </c>
      <c r="E13" s="68">
        <f t="shared" si="0"/>
        <v>103.15789473684211</v>
      </c>
    </row>
    <row r="14" spans="1:9" x14ac:dyDescent="0.25">
      <c r="A14" s="67" t="s">
        <v>80</v>
      </c>
      <c r="B14" s="65" t="s">
        <v>48</v>
      </c>
      <c r="C14" s="79">
        <v>5</v>
      </c>
      <c r="D14" s="79">
        <f>D11/D10*1000</f>
        <v>5.1674713337356666</v>
      </c>
      <c r="E14" s="68">
        <f t="shared" si="0"/>
        <v>103.34942667471334</v>
      </c>
    </row>
    <row r="15" spans="1:9" x14ac:dyDescent="0.25">
      <c r="A15" s="67" t="s">
        <v>81</v>
      </c>
      <c r="B15" s="65" t="s">
        <v>48</v>
      </c>
      <c r="C15" s="79">
        <v>1</v>
      </c>
      <c r="D15" s="79">
        <f>D12/D10*1000</f>
        <v>1.4710319855159928</v>
      </c>
      <c r="E15" s="68">
        <f t="shared" si="0"/>
        <v>147.10319855159929</v>
      </c>
    </row>
    <row r="16" spans="1:9" x14ac:dyDescent="0.25">
      <c r="A16" s="67" t="s">
        <v>82</v>
      </c>
      <c r="B16" s="65" t="s">
        <v>48</v>
      </c>
      <c r="C16" s="79">
        <v>3</v>
      </c>
      <c r="D16" s="79">
        <f>D13/D10*1000</f>
        <v>3.6964393482196742</v>
      </c>
      <c r="E16" s="68">
        <f t="shared" si="0"/>
        <v>123.21464494065582</v>
      </c>
    </row>
    <row r="17" spans="1:9" x14ac:dyDescent="0.25">
      <c r="A17" s="96" t="s">
        <v>31</v>
      </c>
      <c r="B17" s="140"/>
      <c r="C17" s="140"/>
      <c r="D17" s="140"/>
      <c r="E17" s="97"/>
    </row>
    <row r="18" spans="1:9" x14ac:dyDescent="0.25">
      <c r="A18" s="96" t="s">
        <v>29</v>
      </c>
      <c r="B18" s="140"/>
      <c r="C18" s="140"/>
      <c r="D18" s="140"/>
      <c r="E18" s="97"/>
    </row>
    <row r="19" spans="1:9" ht="51.75" customHeight="1" x14ac:dyDescent="0.25">
      <c r="A19" s="69" t="s">
        <v>32</v>
      </c>
      <c r="B19" s="65" t="s">
        <v>16</v>
      </c>
      <c r="C19" s="68">
        <v>55711.6</v>
      </c>
      <c r="D19" s="68">
        <v>58943.199999999997</v>
      </c>
      <c r="E19" s="68">
        <f>D19/C19*100</f>
        <v>105.80058731036266</v>
      </c>
      <c r="I19" s="64"/>
    </row>
    <row r="20" spans="1:9" ht="49.5" x14ac:dyDescent="0.25">
      <c r="A20" s="69" t="s">
        <v>33</v>
      </c>
      <c r="B20" s="65" t="s">
        <v>4</v>
      </c>
      <c r="C20" s="68">
        <v>107</v>
      </c>
      <c r="D20" s="68">
        <f>D19/C19*100</f>
        <v>105.80058731036266</v>
      </c>
      <c r="E20" s="68">
        <f>D20/C20*100</f>
        <v>98.879053561086593</v>
      </c>
    </row>
    <row r="21" spans="1:9" x14ac:dyDescent="0.25">
      <c r="A21" s="96" t="s">
        <v>30</v>
      </c>
      <c r="B21" s="140"/>
      <c r="C21" s="140"/>
      <c r="D21" s="140"/>
      <c r="E21" s="97"/>
    </row>
    <row r="22" spans="1:9" ht="56.25" customHeight="1" x14ac:dyDescent="0.25">
      <c r="A22" s="69" t="s">
        <v>95</v>
      </c>
      <c r="B22" s="65" t="s">
        <v>72</v>
      </c>
      <c r="C22" s="68">
        <v>73592</v>
      </c>
      <c r="D22" s="68">
        <v>83570.5</v>
      </c>
      <c r="E22" s="68">
        <f>D22/C22*100</f>
        <v>113.55921839330362</v>
      </c>
    </row>
    <row r="23" spans="1:9" ht="53.25" customHeight="1" x14ac:dyDescent="0.25">
      <c r="A23" s="70" t="s">
        <v>76</v>
      </c>
      <c r="B23" s="65" t="s">
        <v>4</v>
      </c>
      <c r="C23" s="68">
        <v>112.4</v>
      </c>
      <c r="D23" s="68">
        <v>101.9</v>
      </c>
      <c r="E23" s="68">
        <f>D23/C23*100</f>
        <v>90.658362989323848</v>
      </c>
    </row>
    <row r="24" spans="1:9" ht="15" customHeight="1" x14ac:dyDescent="0.25">
      <c r="A24" s="106" t="s">
        <v>34</v>
      </c>
      <c r="B24" s="150"/>
      <c r="C24" s="150"/>
      <c r="D24" s="150"/>
      <c r="E24" s="107"/>
    </row>
    <row r="25" spans="1:9" ht="66" x14ac:dyDescent="0.25">
      <c r="A25" s="71" t="s">
        <v>35</v>
      </c>
      <c r="B25" s="72" t="s">
        <v>36</v>
      </c>
      <c r="C25" s="68">
        <v>49.9</v>
      </c>
      <c r="D25" s="68">
        <v>65.900000000000006</v>
      </c>
      <c r="E25" s="68">
        <f>D25/C25*100</f>
        <v>132.06412825651304</v>
      </c>
      <c r="I25" s="64"/>
    </row>
    <row r="26" spans="1:9" x14ac:dyDescent="0.25">
      <c r="A26" s="96" t="s">
        <v>13</v>
      </c>
      <c r="B26" s="140"/>
      <c r="C26" s="140"/>
      <c r="D26" s="140"/>
      <c r="E26" s="97"/>
    </row>
    <row r="27" spans="1:9" ht="18" customHeight="1" x14ac:dyDescent="0.25">
      <c r="A27" s="96" t="s">
        <v>14</v>
      </c>
      <c r="B27" s="140"/>
      <c r="C27" s="140"/>
      <c r="D27" s="140"/>
      <c r="E27" s="97"/>
    </row>
    <row r="28" spans="1:9" s="73" customFormat="1" x14ac:dyDescent="0.25">
      <c r="A28" s="108" t="s">
        <v>61</v>
      </c>
      <c r="B28" s="102" t="s">
        <v>38</v>
      </c>
      <c r="C28" s="110">
        <v>151</v>
      </c>
      <c r="D28" s="110">
        <v>113</v>
      </c>
      <c r="E28" s="110">
        <f>D28/C28*100</f>
        <v>74.83443708609272</v>
      </c>
      <c r="F28" s="105"/>
      <c r="G28" s="105"/>
    </row>
    <row r="29" spans="1:9" s="73" customFormat="1" ht="44.25" customHeight="1" x14ac:dyDescent="0.25">
      <c r="A29" s="109"/>
      <c r="B29" s="103"/>
      <c r="C29" s="111"/>
      <c r="D29" s="111"/>
      <c r="E29" s="111"/>
      <c r="F29" s="105"/>
      <c r="G29" s="105"/>
      <c r="I29" s="74"/>
    </row>
    <row r="30" spans="1:9" x14ac:dyDescent="0.25">
      <c r="A30" s="141" t="s">
        <v>17</v>
      </c>
      <c r="B30" s="142"/>
      <c r="C30" s="142"/>
      <c r="D30" s="142"/>
      <c r="E30" s="143"/>
    </row>
    <row r="31" spans="1:9" ht="17.25" customHeight="1" x14ac:dyDescent="0.25">
      <c r="A31" s="96" t="s">
        <v>37</v>
      </c>
      <c r="B31" s="140"/>
      <c r="C31" s="140"/>
      <c r="D31" s="140"/>
      <c r="E31" s="97"/>
    </row>
    <row r="32" spans="1:9" s="73" customFormat="1" ht="30" customHeight="1" x14ac:dyDescent="0.25">
      <c r="A32" s="69" t="s">
        <v>9</v>
      </c>
      <c r="B32" s="65" t="s">
        <v>77</v>
      </c>
      <c r="C32" s="80">
        <v>431464.7</v>
      </c>
      <c r="D32" s="80">
        <v>653864.69999999995</v>
      </c>
      <c r="E32" s="68">
        <f>D32/C32*100</f>
        <v>151.5453523776105</v>
      </c>
    </row>
    <row r="33" spans="1:12" s="73" customFormat="1" ht="33" x14ac:dyDescent="0.25">
      <c r="A33" s="69" t="s">
        <v>10</v>
      </c>
      <c r="B33" s="65" t="s">
        <v>77</v>
      </c>
      <c r="C33" s="68">
        <v>417955.2</v>
      </c>
      <c r="D33" s="68">
        <v>654932.9</v>
      </c>
      <c r="E33" s="68">
        <f>D33/C33*100</f>
        <v>156.6993065285466</v>
      </c>
    </row>
    <row r="34" spans="1:12" s="75" customFormat="1" ht="33" x14ac:dyDescent="0.25">
      <c r="A34" s="69" t="s">
        <v>11</v>
      </c>
      <c r="B34" s="65" t="s">
        <v>77</v>
      </c>
      <c r="C34" s="68">
        <v>13509.5</v>
      </c>
      <c r="D34" s="68">
        <f>D32-D33</f>
        <v>-1068.2000000000698</v>
      </c>
      <c r="E34" s="68">
        <f>D34/C34*100</f>
        <v>-7.907028387431585</v>
      </c>
    </row>
    <row r="35" spans="1:12" s="75" customFormat="1" ht="17.25" customHeight="1" x14ac:dyDescent="0.25">
      <c r="A35" s="98" t="s">
        <v>49</v>
      </c>
      <c r="B35" s="144"/>
      <c r="C35" s="144"/>
      <c r="D35" s="144"/>
      <c r="E35" s="99"/>
    </row>
    <row r="36" spans="1:12" s="75" customFormat="1" x14ac:dyDescent="0.25">
      <c r="A36" s="98" t="s">
        <v>78</v>
      </c>
      <c r="B36" s="144"/>
      <c r="C36" s="144"/>
      <c r="D36" s="144"/>
      <c r="E36" s="99"/>
    </row>
    <row r="37" spans="1:12" ht="39" customHeight="1" x14ac:dyDescent="0.25">
      <c r="A37" s="67" t="s">
        <v>51</v>
      </c>
      <c r="B37" s="65" t="s">
        <v>52</v>
      </c>
      <c r="C37" s="68">
        <v>380.3</v>
      </c>
      <c r="D37" s="68">
        <v>380.3</v>
      </c>
      <c r="E37" s="68">
        <f>D37/C37*100</f>
        <v>100</v>
      </c>
    </row>
    <row r="38" spans="1:12" ht="39" customHeight="1" x14ac:dyDescent="0.25">
      <c r="A38" s="67" t="s">
        <v>53</v>
      </c>
      <c r="B38" s="65" t="s">
        <v>52</v>
      </c>
      <c r="C38" s="68">
        <v>64.599999999999994</v>
      </c>
      <c r="D38" s="68">
        <v>64.599999999999994</v>
      </c>
      <c r="E38" s="68">
        <f>D38/C38*100</f>
        <v>100</v>
      </c>
    </row>
    <row r="39" spans="1:12" ht="30.75" customHeight="1" x14ac:dyDescent="0.25">
      <c r="A39" s="67" t="s">
        <v>55</v>
      </c>
      <c r="B39" s="65" t="s">
        <v>16</v>
      </c>
      <c r="C39" s="68">
        <v>638</v>
      </c>
      <c r="D39" s="68">
        <v>2968.5</v>
      </c>
      <c r="E39" s="68">
        <f>D39/C39*100</f>
        <v>465.28213166144201</v>
      </c>
      <c r="F39" s="92"/>
      <c r="G39" s="93"/>
      <c r="H39" s="93"/>
      <c r="I39" s="93"/>
      <c r="J39" s="93"/>
      <c r="K39" s="93"/>
      <c r="L39" s="93"/>
    </row>
    <row r="40" spans="1:12" ht="35.25" customHeight="1" x14ac:dyDescent="0.25">
      <c r="A40" s="81" t="s">
        <v>56</v>
      </c>
      <c r="B40" s="63" t="s">
        <v>16</v>
      </c>
      <c r="C40" s="68">
        <v>29537.1</v>
      </c>
      <c r="D40" s="68">
        <v>19716.599999999999</v>
      </c>
      <c r="E40" s="68">
        <f>D40/C40*100</f>
        <v>66.751983099220979</v>
      </c>
    </row>
    <row r="41" spans="1:12" ht="17.25" customHeight="1" x14ac:dyDescent="0.25">
      <c r="A41" s="89" t="s">
        <v>39</v>
      </c>
      <c r="B41" s="90"/>
      <c r="C41" s="90"/>
      <c r="D41" s="90"/>
      <c r="E41" s="91"/>
    </row>
    <row r="42" spans="1:12" s="73" customFormat="1" ht="15" customHeight="1" x14ac:dyDescent="0.25">
      <c r="A42" s="100" t="s">
        <v>40</v>
      </c>
      <c r="B42" s="149"/>
      <c r="C42" s="149"/>
      <c r="D42" s="149"/>
      <c r="E42" s="101"/>
    </row>
    <row r="43" spans="1:12" s="73" customFormat="1" ht="36" customHeight="1" x14ac:dyDescent="0.25">
      <c r="A43" s="82" t="s">
        <v>41</v>
      </c>
      <c r="B43" s="83" t="s">
        <v>38</v>
      </c>
      <c r="C43" s="79">
        <v>1</v>
      </c>
      <c r="D43" s="79">
        <v>1</v>
      </c>
      <c r="E43" s="68">
        <v>100</v>
      </c>
    </row>
    <row r="44" spans="1:12" s="73" customFormat="1" ht="21.75" customHeight="1" x14ac:dyDescent="0.25">
      <c r="A44" s="94" t="s">
        <v>42</v>
      </c>
      <c r="B44" s="145"/>
      <c r="C44" s="145"/>
      <c r="D44" s="145"/>
      <c r="E44" s="95"/>
    </row>
    <row r="45" spans="1:12" s="73" customFormat="1" x14ac:dyDescent="0.25">
      <c r="A45" s="82" t="s">
        <v>79</v>
      </c>
      <c r="B45" s="83" t="s">
        <v>38</v>
      </c>
      <c r="C45" s="79">
        <v>1</v>
      </c>
      <c r="D45" s="79">
        <v>1</v>
      </c>
      <c r="E45" s="68">
        <v>100</v>
      </c>
    </row>
    <row r="46" spans="1:12" x14ac:dyDescent="0.25">
      <c r="A46" s="146" t="s">
        <v>44</v>
      </c>
      <c r="B46" s="147"/>
      <c r="C46" s="147"/>
      <c r="D46" s="147"/>
      <c r="E46" s="148"/>
    </row>
    <row r="47" spans="1:12" ht="16.5" customHeight="1" x14ac:dyDescent="0.25">
      <c r="A47" s="146" t="s">
        <v>57</v>
      </c>
      <c r="B47" s="147"/>
      <c r="C47" s="147"/>
      <c r="D47" s="147"/>
      <c r="E47" s="148"/>
    </row>
    <row r="48" spans="1:12" ht="49.5" x14ac:dyDescent="0.25">
      <c r="A48" s="81" t="s">
        <v>75</v>
      </c>
      <c r="B48" s="63" t="s">
        <v>2</v>
      </c>
      <c r="C48" s="79">
        <v>2141</v>
      </c>
      <c r="D48" s="79">
        <v>2259.5</v>
      </c>
      <c r="E48" s="84">
        <f>D48/C48*100</f>
        <v>105.53479682391406</v>
      </c>
    </row>
    <row r="49" spans="1:5" x14ac:dyDescent="0.25">
      <c r="A49" s="85" t="s">
        <v>20</v>
      </c>
      <c r="B49" s="63" t="s">
        <v>3</v>
      </c>
      <c r="C49" s="86">
        <v>0.09</v>
      </c>
      <c r="D49" s="86">
        <v>0.02</v>
      </c>
      <c r="E49" s="68">
        <f>D49/C49*100</f>
        <v>22.222222222222225</v>
      </c>
    </row>
    <row r="50" spans="1:5" ht="50.25" customHeight="1" x14ac:dyDescent="0.25">
      <c r="A50" s="85" t="s">
        <v>84</v>
      </c>
      <c r="B50" s="63" t="s">
        <v>5</v>
      </c>
      <c r="C50" s="87">
        <v>11</v>
      </c>
      <c r="D50" s="87">
        <v>11</v>
      </c>
      <c r="E50" s="68">
        <f>D50/C50*100</f>
        <v>100</v>
      </c>
    </row>
    <row r="51" spans="1:5" ht="18.75" customHeight="1" x14ac:dyDescent="0.25">
      <c r="A51" s="89" t="s">
        <v>45</v>
      </c>
      <c r="B51" s="90"/>
      <c r="C51" s="90"/>
      <c r="D51" s="90"/>
      <c r="E51" s="91"/>
    </row>
    <row r="52" spans="1:5" ht="18" customHeight="1" x14ac:dyDescent="0.25">
      <c r="A52" s="89" t="s">
        <v>46</v>
      </c>
      <c r="B52" s="90"/>
      <c r="C52" s="90"/>
      <c r="D52" s="90"/>
      <c r="E52" s="91"/>
    </row>
    <row r="53" spans="1:5" ht="51.75" customHeight="1" x14ac:dyDescent="0.25">
      <c r="A53" s="76" t="s">
        <v>83</v>
      </c>
      <c r="B53" s="63" t="s">
        <v>74</v>
      </c>
      <c r="C53" s="68">
        <v>79822</v>
      </c>
      <c r="D53" s="68">
        <v>82615.8</v>
      </c>
      <c r="E53" s="68">
        <f>D53/C53*100</f>
        <v>103.50003758362357</v>
      </c>
    </row>
    <row r="54" spans="1:5" ht="33" x14ac:dyDescent="0.25">
      <c r="A54" s="76" t="s">
        <v>69</v>
      </c>
      <c r="B54" s="63" t="s">
        <v>74</v>
      </c>
      <c r="C54" s="68">
        <v>16281</v>
      </c>
      <c r="D54" s="68">
        <v>16850.8</v>
      </c>
      <c r="E54" s="68">
        <f>D54/C54*100</f>
        <v>103.49978502548981</v>
      </c>
    </row>
    <row r="56" spans="1:5" x14ac:dyDescent="0.25">
      <c r="A56" s="56" t="s">
        <v>19</v>
      </c>
    </row>
    <row r="57" spans="1:5" ht="49.5" x14ac:dyDescent="0.25">
      <c r="A57" s="56" t="s">
        <v>96</v>
      </c>
      <c r="B57" s="88" t="s">
        <v>97</v>
      </c>
      <c r="C57" s="88"/>
      <c r="D57" s="78"/>
    </row>
  </sheetData>
  <mergeCells count="34">
    <mergeCell ref="D3:E3"/>
    <mergeCell ref="D2:E2"/>
    <mergeCell ref="D1:E1"/>
    <mergeCell ref="E7:E8"/>
    <mergeCell ref="C7:D7"/>
    <mergeCell ref="A5:E5"/>
    <mergeCell ref="F28:G29"/>
    <mergeCell ref="A28:A29"/>
    <mergeCell ref="B28:B29"/>
    <mergeCell ref="C28:C29"/>
    <mergeCell ref="D28:D29"/>
    <mergeCell ref="E28:E29"/>
    <mergeCell ref="A9:E9"/>
    <mergeCell ref="A21:E21"/>
    <mergeCell ref="A17:E17"/>
    <mergeCell ref="A18:E18"/>
    <mergeCell ref="A27:E27"/>
    <mergeCell ref="A26:E26"/>
    <mergeCell ref="B7:B8"/>
    <mergeCell ref="A7:A8"/>
    <mergeCell ref="A30:E30"/>
    <mergeCell ref="A31:E31"/>
    <mergeCell ref="A35:E35"/>
    <mergeCell ref="A36:E36"/>
    <mergeCell ref="A42:E42"/>
    <mergeCell ref="A24:E24"/>
    <mergeCell ref="B57:C57"/>
    <mergeCell ref="A51:E51"/>
    <mergeCell ref="A41:E41"/>
    <mergeCell ref="F39:L39"/>
    <mergeCell ref="A44:E44"/>
    <mergeCell ref="A46:E46"/>
    <mergeCell ref="A47:E47"/>
    <mergeCell ref="A52:E52"/>
  </mergeCells>
  <pageMargins left="0.54" right="0.26" top="0.54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opLeftCell="A28" zoomScale="80" zoomScaleNormal="80" zoomScaleSheetLayoutView="70" workbookViewId="0">
      <selection activeCell="D33" sqref="D33"/>
    </sheetView>
  </sheetViews>
  <sheetFormatPr defaultRowHeight="16.5" x14ac:dyDescent="0.25"/>
  <cols>
    <col min="1" max="1" width="59.28515625" style="6" customWidth="1"/>
    <col min="2" max="2" width="19" style="6" customWidth="1"/>
    <col min="3" max="3" width="15.7109375" style="3" customWidth="1"/>
    <col min="4" max="4" width="16.28515625" style="3" customWidth="1"/>
    <col min="5" max="5" width="28.28515625" style="6" customWidth="1"/>
    <col min="6" max="8" width="9.140625" style="6"/>
    <col min="9" max="9" width="77.28515625" style="6" customWidth="1"/>
    <col min="10" max="16384" width="9.140625" style="6"/>
  </cols>
  <sheetData>
    <row r="1" spans="1:9" x14ac:dyDescent="0.25">
      <c r="C1" s="12"/>
      <c r="D1" s="135" t="s">
        <v>18</v>
      </c>
      <c r="E1" s="135"/>
    </row>
    <row r="2" spans="1:9" ht="31.5" customHeight="1" x14ac:dyDescent="0.25">
      <c r="C2" s="13"/>
      <c r="D2" s="135" t="s">
        <v>15</v>
      </c>
      <c r="E2" s="135"/>
    </row>
    <row r="3" spans="1:9" ht="16.5" customHeight="1" x14ac:dyDescent="0.25">
      <c r="C3" s="13"/>
      <c r="D3" s="136" t="s">
        <v>47</v>
      </c>
      <c r="E3" s="136"/>
    </row>
    <row r="4" spans="1:9" ht="16.5" customHeight="1" x14ac:dyDescent="0.25">
      <c r="C4" s="13"/>
      <c r="D4" s="55"/>
      <c r="E4" s="55"/>
    </row>
    <row r="5" spans="1:9" ht="38.25" customHeight="1" x14ac:dyDescent="0.25">
      <c r="A5" s="137" t="s">
        <v>62</v>
      </c>
      <c r="B5" s="137"/>
      <c r="C5" s="137"/>
      <c r="D5" s="137"/>
      <c r="E5" s="137"/>
    </row>
    <row r="6" spans="1:9" ht="7.5" customHeight="1" x14ac:dyDescent="0.25">
      <c r="A6" s="4"/>
      <c r="B6" s="4"/>
      <c r="C6" s="1"/>
      <c r="D6" s="1"/>
      <c r="E6" s="4"/>
    </row>
    <row r="7" spans="1:9" ht="15.75" customHeight="1" x14ac:dyDescent="0.25">
      <c r="A7" s="133" t="s">
        <v>6</v>
      </c>
      <c r="B7" s="133" t="s">
        <v>0</v>
      </c>
      <c r="C7" s="138" t="s">
        <v>1</v>
      </c>
      <c r="D7" s="139"/>
      <c r="E7" s="133" t="s">
        <v>67</v>
      </c>
    </row>
    <row r="8" spans="1:9" ht="42" customHeight="1" x14ac:dyDescent="0.25">
      <c r="A8" s="134"/>
      <c r="B8" s="134"/>
      <c r="C8" s="14" t="s">
        <v>21</v>
      </c>
      <c r="D8" s="14" t="s">
        <v>63</v>
      </c>
      <c r="E8" s="134"/>
      <c r="H8" s="32"/>
      <c r="I8" s="30" t="s">
        <v>64</v>
      </c>
    </row>
    <row r="9" spans="1:9" ht="25.5" customHeight="1" x14ac:dyDescent="0.25">
      <c r="A9" s="7" t="s">
        <v>12</v>
      </c>
      <c r="B9" s="15"/>
      <c r="C9" s="14"/>
      <c r="D9" s="14"/>
      <c r="E9" s="15"/>
      <c r="I9" s="30"/>
    </row>
    <row r="10" spans="1:9" ht="23.25" customHeight="1" x14ac:dyDescent="0.25">
      <c r="A10" s="8" t="s">
        <v>22</v>
      </c>
      <c r="B10" s="15" t="s">
        <v>59</v>
      </c>
      <c r="C10" s="16">
        <v>26364</v>
      </c>
      <c r="D10" s="16">
        <v>26163</v>
      </c>
      <c r="E10" s="2">
        <f t="shared" ref="E10:E16" si="0">D10/C10*100</f>
        <v>99.237596722803829</v>
      </c>
    </row>
    <row r="11" spans="1:9" x14ac:dyDescent="0.25">
      <c r="A11" s="17" t="s">
        <v>23</v>
      </c>
      <c r="B11" s="15" t="s">
        <v>5</v>
      </c>
      <c r="C11" s="16">
        <v>61</v>
      </c>
      <c r="D11" s="31">
        <v>57</v>
      </c>
      <c r="E11" s="2">
        <f t="shared" si="0"/>
        <v>93.442622950819683</v>
      </c>
    </row>
    <row r="12" spans="1:9" x14ac:dyDescent="0.25">
      <c r="A12" s="17" t="s">
        <v>24</v>
      </c>
      <c r="B12" s="15" t="s">
        <v>5</v>
      </c>
      <c r="C12" s="16">
        <v>15</v>
      </c>
      <c r="D12" s="31">
        <v>19</v>
      </c>
      <c r="E12" s="2">
        <f t="shared" si="0"/>
        <v>126.66666666666666</v>
      </c>
    </row>
    <row r="13" spans="1:9" x14ac:dyDescent="0.25">
      <c r="A13" s="17" t="s">
        <v>25</v>
      </c>
      <c r="B13" s="15" t="s">
        <v>5</v>
      </c>
      <c r="C13" s="16">
        <f>C11-C12</f>
        <v>46</v>
      </c>
      <c r="D13" s="16">
        <f>D11-D12</f>
        <v>38</v>
      </c>
      <c r="E13" s="2">
        <f t="shared" si="0"/>
        <v>82.608695652173907</v>
      </c>
    </row>
    <row r="14" spans="1:9" x14ac:dyDescent="0.25">
      <c r="A14" s="17" t="s">
        <v>26</v>
      </c>
      <c r="B14" s="15" t="s">
        <v>48</v>
      </c>
      <c r="C14" s="16">
        <f>C11/C10*1000</f>
        <v>2.3137611895008345</v>
      </c>
      <c r="D14" s="16">
        <f>D11/D10*1000</f>
        <v>2.1786492374727673</v>
      </c>
      <c r="E14" s="2">
        <f t="shared" si="0"/>
        <v>94.160505732347602</v>
      </c>
    </row>
    <row r="15" spans="1:9" x14ac:dyDescent="0.25">
      <c r="A15" s="17" t="s">
        <v>27</v>
      </c>
      <c r="B15" s="15" t="s">
        <v>48</v>
      </c>
      <c r="C15" s="16">
        <f>C12/C10*1000</f>
        <v>0.56895766954938543</v>
      </c>
      <c r="D15" s="16">
        <f>D12/D10*1000</f>
        <v>0.72621641249092228</v>
      </c>
      <c r="E15" s="2">
        <f t="shared" si="0"/>
        <v>127.63979665940452</v>
      </c>
    </row>
    <row r="16" spans="1:9" x14ac:dyDescent="0.25">
      <c r="A16" s="17" t="s">
        <v>28</v>
      </c>
      <c r="B16" s="15" t="s">
        <v>48</v>
      </c>
      <c r="C16" s="16">
        <f>C13/C10*1000</f>
        <v>1.7448035199514489</v>
      </c>
      <c r="D16" s="16">
        <f>D13/D10*1000</f>
        <v>1.4524328249818446</v>
      </c>
      <c r="E16" s="2">
        <f t="shared" si="0"/>
        <v>83.243345647437721</v>
      </c>
    </row>
    <row r="17" spans="1:9" x14ac:dyDescent="0.25">
      <c r="A17" s="7" t="s">
        <v>31</v>
      </c>
      <c r="B17" s="7"/>
      <c r="C17" s="2"/>
      <c r="D17" s="2"/>
      <c r="E17" s="2"/>
      <c r="H17" s="46"/>
      <c r="I17" s="6" t="s">
        <v>68</v>
      </c>
    </row>
    <row r="18" spans="1:9" x14ac:dyDescent="0.25">
      <c r="A18" s="8" t="s">
        <v>29</v>
      </c>
      <c r="B18" s="15"/>
      <c r="C18" s="2"/>
      <c r="D18" s="2"/>
      <c r="E18" s="2"/>
    </row>
    <row r="19" spans="1:9" ht="51.75" customHeight="1" x14ac:dyDescent="0.25">
      <c r="A19" s="19" t="s">
        <v>32</v>
      </c>
      <c r="B19" s="15" t="s">
        <v>16</v>
      </c>
      <c r="C19" s="2">
        <v>6932.7979999999998</v>
      </c>
      <c r="D19" s="47">
        <v>12147.885</v>
      </c>
      <c r="E19" s="2">
        <f>D19/C19*100</f>
        <v>175.22340907668161</v>
      </c>
      <c r="H19" s="34"/>
      <c r="I19" s="30" t="s">
        <v>85</v>
      </c>
    </row>
    <row r="20" spans="1:9" ht="49.5" x14ac:dyDescent="0.25">
      <c r="A20" s="19" t="s">
        <v>33</v>
      </c>
      <c r="B20" s="15" t="s">
        <v>4</v>
      </c>
      <c r="C20" s="2">
        <f>C19/13612.6*100</f>
        <v>50.929271410311031</v>
      </c>
      <c r="D20" s="47">
        <f>D19/C19*100</f>
        <v>175.22340907668161</v>
      </c>
      <c r="E20" s="2" t="s">
        <v>8</v>
      </c>
    </row>
    <row r="21" spans="1:9" x14ac:dyDescent="0.25">
      <c r="A21" s="8" t="s">
        <v>30</v>
      </c>
      <c r="B21" s="15"/>
      <c r="C21" s="2"/>
      <c r="D21" s="2"/>
      <c r="E21" s="2"/>
    </row>
    <row r="22" spans="1:9" ht="56.25" customHeight="1" x14ac:dyDescent="0.25">
      <c r="A22" s="19" t="s">
        <v>71</v>
      </c>
      <c r="B22" s="15" t="s">
        <v>72</v>
      </c>
      <c r="C22" s="2">
        <v>35349.5</v>
      </c>
      <c r="D22" s="33">
        <v>27244.9</v>
      </c>
      <c r="E22" s="2">
        <f>D22/C22*100</f>
        <v>77.072943040212735</v>
      </c>
    </row>
    <row r="23" spans="1:9" ht="53.25" customHeight="1" x14ac:dyDescent="0.25">
      <c r="A23" s="20" t="s">
        <v>58</v>
      </c>
      <c r="B23" s="15" t="s">
        <v>4</v>
      </c>
      <c r="C23" s="2">
        <f>C22/27583.3*100</f>
        <v>128.15544187968808</v>
      </c>
      <c r="D23" s="2">
        <f>D22/C22*100</f>
        <v>77.072943040212735</v>
      </c>
      <c r="E23" s="2" t="s">
        <v>8</v>
      </c>
    </row>
    <row r="24" spans="1:9" ht="15" customHeight="1" x14ac:dyDescent="0.25">
      <c r="A24" s="120" t="s">
        <v>34</v>
      </c>
      <c r="B24" s="121"/>
      <c r="C24" s="2"/>
      <c r="D24" s="2"/>
      <c r="E24" s="2"/>
    </row>
    <row r="25" spans="1:9" ht="66" x14ac:dyDescent="0.25">
      <c r="A25" s="21" t="s">
        <v>35</v>
      </c>
      <c r="B25" s="22" t="s">
        <v>36</v>
      </c>
      <c r="C25" s="2">
        <v>45.9</v>
      </c>
      <c r="D25" s="35">
        <v>55.8</v>
      </c>
      <c r="E25" s="2">
        <f>D25/C25*100</f>
        <v>121.56862745098039</v>
      </c>
      <c r="H25" s="36"/>
      <c r="I25" s="30" t="s">
        <v>86</v>
      </c>
    </row>
    <row r="26" spans="1:9" x14ac:dyDescent="0.25">
      <c r="A26" s="127" t="s">
        <v>13</v>
      </c>
      <c r="B26" s="128"/>
      <c r="C26" s="2"/>
      <c r="D26" s="2"/>
      <c r="E26" s="2"/>
    </row>
    <row r="27" spans="1:9" ht="18" customHeight="1" x14ac:dyDescent="0.25">
      <c r="A27" s="127" t="s">
        <v>14</v>
      </c>
      <c r="B27" s="128"/>
      <c r="C27" s="2"/>
      <c r="D27" s="2"/>
      <c r="E27" s="2"/>
    </row>
    <row r="28" spans="1:9" s="9" customFormat="1" x14ac:dyDescent="0.25">
      <c r="A28" s="131" t="s">
        <v>61</v>
      </c>
      <c r="B28" s="133" t="s">
        <v>38</v>
      </c>
      <c r="C28" s="124">
        <v>73</v>
      </c>
      <c r="D28" s="122">
        <v>69</v>
      </c>
      <c r="E28" s="124">
        <f>D28/C28*100</f>
        <v>94.520547945205479</v>
      </c>
      <c r="F28" s="126"/>
      <c r="G28" s="126"/>
    </row>
    <row r="29" spans="1:9" s="9" customFormat="1" ht="44.25" customHeight="1" x14ac:dyDescent="0.25">
      <c r="A29" s="132"/>
      <c r="B29" s="134"/>
      <c r="C29" s="125"/>
      <c r="D29" s="123"/>
      <c r="E29" s="125"/>
      <c r="F29" s="126"/>
      <c r="G29" s="126"/>
      <c r="H29" s="37"/>
      <c r="I29" s="38" t="s">
        <v>65</v>
      </c>
    </row>
    <row r="30" spans="1:9" x14ac:dyDescent="0.25">
      <c r="A30" s="10" t="s">
        <v>17</v>
      </c>
      <c r="B30" s="5"/>
      <c r="C30" s="5"/>
      <c r="D30" s="5"/>
      <c r="E30" s="5"/>
    </row>
    <row r="31" spans="1:9" ht="17.25" customHeight="1" x14ac:dyDescent="0.25">
      <c r="A31" s="127" t="s">
        <v>37</v>
      </c>
      <c r="B31" s="128"/>
      <c r="C31" s="5"/>
      <c r="D31" s="5"/>
      <c r="E31" s="5"/>
    </row>
    <row r="32" spans="1:9" s="9" customFormat="1" ht="30" customHeight="1" x14ac:dyDescent="0.25">
      <c r="A32" s="19" t="s">
        <v>9</v>
      </c>
      <c r="B32" s="15" t="s">
        <v>16</v>
      </c>
      <c r="C32" s="2">
        <v>92333.8</v>
      </c>
      <c r="D32" s="39"/>
      <c r="E32" s="2">
        <f>D32/C32*100</f>
        <v>0</v>
      </c>
      <c r="H32" s="40"/>
      <c r="I32" s="9" t="s">
        <v>87</v>
      </c>
    </row>
    <row r="33" spans="1:9" s="9" customFormat="1" ht="33" x14ac:dyDescent="0.25">
      <c r="A33" s="19" t="s">
        <v>10</v>
      </c>
      <c r="B33" s="15" t="s">
        <v>16</v>
      </c>
      <c r="C33" s="2">
        <v>80685.5</v>
      </c>
      <c r="D33" s="39"/>
      <c r="E33" s="2">
        <f>D33/C33*100</f>
        <v>0</v>
      </c>
    </row>
    <row r="34" spans="1:9" s="11" customFormat="1" ht="33" x14ac:dyDescent="0.25">
      <c r="A34" s="19" t="s">
        <v>11</v>
      </c>
      <c r="B34" s="15" t="s">
        <v>16</v>
      </c>
      <c r="C34" s="2">
        <v>-11648.3</v>
      </c>
      <c r="D34" s="39"/>
      <c r="E34" s="2" t="s">
        <v>8</v>
      </c>
    </row>
    <row r="35" spans="1:9" s="11" customFormat="1" ht="17.25" customHeight="1" x14ac:dyDescent="0.25">
      <c r="A35" s="129" t="s">
        <v>49</v>
      </c>
      <c r="B35" s="130"/>
      <c r="C35" s="2"/>
      <c r="D35" s="2"/>
      <c r="E35" s="2"/>
    </row>
    <row r="36" spans="1:9" s="11" customFormat="1" x14ac:dyDescent="0.25">
      <c r="A36" s="129" t="s">
        <v>50</v>
      </c>
      <c r="B36" s="130"/>
      <c r="C36" s="2"/>
      <c r="D36" s="2"/>
      <c r="E36" s="2"/>
    </row>
    <row r="37" spans="1:9" ht="39" customHeight="1" x14ac:dyDescent="0.25">
      <c r="A37" s="17" t="s">
        <v>51</v>
      </c>
      <c r="B37" s="15" t="s">
        <v>52</v>
      </c>
      <c r="C37" s="2">
        <v>365.5</v>
      </c>
      <c r="D37" s="41">
        <v>373</v>
      </c>
      <c r="E37" s="2">
        <f>D37/C37*100</f>
        <v>102.05198358413132</v>
      </c>
      <c r="H37" s="42"/>
      <c r="I37" s="6" t="s">
        <v>89</v>
      </c>
    </row>
    <row r="38" spans="1:9" ht="39" customHeight="1" x14ac:dyDescent="0.25">
      <c r="A38" s="17" t="s">
        <v>53</v>
      </c>
      <c r="B38" s="15" t="s">
        <v>54</v>
      </c>
      <c r="C38" s="2">
        <v>66.599999999999994</v>
      </c>
      <c r="D38" s="41">
        <v>60.3</v>
      </c>
      <c r="E38" s="2">
        <f>D38/C38*100</f>
        <v>90.540540540540547</v>
      </c>
    </row>
    <row r="39" spans="1:9" ht="30.75" customHeight="1" x14ac:dyDescent="0.25">
      <c r="A39" s="17" t="s">
        <v>55</v>
      </c>
      <c r="B39" s="15" t="s">
        <v>16</v>
      </c>
      <c r="C39" s="2">
        <v>105.9</v>
      </c>
      <c r="D39" s="48"/>
      <c r="E39" s="2">
        <f>D39/C39*100</f>
        <v>0</v>
      </c>
      <c r="H39" s="49"/>
      <c r="I39" s="6" t="s">
        <v>88</v>
      </c>
    </row>
    <row r="40" spans="1:9" ht="35.25" customHeight="1" x14ac:dyDescent="0.25">
      <c r="A40" s="23" t="s">
        <v>56</v>
      </c>
      <c r="B40" s="15" t="s">
        <v>16</v>
      </c>
      <c r="C40" s="2">
        <v>5681.9</v>
      </c>
      <c r="D40" s="48"/>
      <c r="E40" s="2">
        <f>D40/C40*100</f>
        <v>0</v>
      </c>
    </row>
    <row r="41" spans="1:9" ht="17.25" customHeight="1" x14ac:dyDescent="0.25">
      <c r="A41" s="116" t="s">
        <v>39</v>
      </c>
      <c r="B41" s="117"/>
      <c r="C41" s="2"/>
      <c r="D41" s="2"/>
      <c r="E41" s="2"/>
    </row>
    <row r="42" spans="1:9" s="9" customFormat="1" ht="15" customHeight="1" x14ac:dyDescent="0.25">
      <c r="A42" s="118" t="s">
        <v>40</v>
      </c>
      <c r="B42" s="119"/>
      <c r="C42" s="2"/>
      <c r="D42" s="2"/>
      <c r="E42" s="2"/>
    </row>
    <row r="43" spans="1:9" s="9" customFormat="1" ht="36" customHeight="1" x14ac:dyDescent="0.25">
      <c r="A43" s="24" t="s">
        <v>41</v>
      </c>
      <c r="B43" s="25" t="s">
        <v>38</v>
      </c>
      <c r="C43" s="16">
        <v>1</v>
      </c>
      <c r="D43" s="43">
        <v>1</v>
      </c>
      <c r="E43" s="2" t="s">
        <v>8</v>
      </c>
    </row>
    <row r="44" spans="1:9" s="9" customFormat="1" ht="21.75" customHeight="1" x14ac:dyDescent="0.25">
      <c r="A44" s="120" t="s">
        <v>42</v>
      </c>
      <c r="B44" s="121"/>
      <c r="C44" s="2"/>
      <c r="D44" s="2"/>
      <c r="E44" s="2"/>
    </row>
    <row r="45" spans="1:9" s="9" customFormat="1" x14ac:dyDescent="0.25">
      <c r="A45" s="24" t="s">
        <v>43</v>
      </c>
      <c r="B45" s="25" t="s">
        <v>38</v>
      </c>
      <c r="C45" s="16">
        <v>1</v>
      </c>
      <c r="D45" s="43">
        <v>1</v>
      </c>
      <c r="E45" s="2" t="s">
        <v>8</v>
      </c>
    </row>
    <row r="46" spans="1:9" x14ac:dyDescent="0.25">
      <c r="A46" s="8" t="s">
        <v>44</v>
      </c>
      <c r="B46" s="15"/>
      <c r="C46" s="2"/>
      <c r="D46" s="2"/>
      <c r="E46" s="2"/>
    </row>
    <row r="47" spans="1:9" ht="16.5" customHeight="1" x14ac:dyDescent="0.25">
      <c r="A47" s="8" t="s">
        <v>57</v>
      </c>
      <c r="B47" s="15"/>
      <c r="C47" s="2"/>
      <c r="D47" s="2"/>
      <c r="E47" s="2"/>
    </row>
    <row r="48" spans="1:9" ht="49.5" x14ac:dyDescent="0.25">
      <c r="A48" s="23" t="s">
        <v>60</v>
      </c>
      <c r="B48" s="15" t="s">
        <v>2</v>
      </c>
      <c r="C48" s="16">
        <v>14948</v>
      </c>
      <c r="D48" s="53"/>
      <c r="E48" s="18">
        <f>D48/C48*100</f>
        <v>0</v>
      </c>
      <c r="H48" s="54"/>
      <c r="I48" s="6" t="s">
        <v>90</v>
      </c>
    </row>
    <row r="49" spans="1:9" x14ac:dyDescent="0.25">
      <c r="A49" s="19" t="s">
        <v>20</v>
      </c>
      <c r="B49" s="15" t="s">
        <v>3</v>
      </c>
      <c r="C49" s="26">
        <v>0.06</v>
      </c>
      <c r="D49" s="44">
        <v>0.01</v>
      </c>
      <c r="E49" s="2" t="s">
        <v>8</v>
      </c>
      <c r="H49" s="29"/>
      <c r="I49" s="6" t="s">
        <v>66</v>
      </c>
    </row>
    <row r="50" spans="1:9" ht="50.25" customHeight="1" x14ac:dyDescent="0.25">
      <c r="A50" s="19" t="s">
        <v>7</v>
      </c>
      <c r="B50" s="15" t="s">
        <v>5</v>
      </c>
      <c r="C50" s="27">
        <v>14</v>
      </c>
      <c r="D50" s="45">
        <v>2</v>
      </c>
      <c r="E50" s="2">
        <f>D50/C50*100</f>
        <v>14.285714285714285</v>
      </c>
    </row>
    <row r="51" spans="1:9" ht="18.75" customHeight="1" x14ac:dyDescent="0.25">
      <c r="A51" s="116" t="s">
        <v>45</v>
      </c>
      <c r="B51" s="117"/>
      <c r="C51" s="2"/>
      <c r="D51" s="2"/>
      <c r="E51" s="2"/>
    </row>
    <row r="52" spans="1:9" ht="18" customHeight="1" x14ac:dyDescent="0.25">
      <c r="A52" s="116" t="s">
        <v>46</v>
      </c>
      <c r="B52" s="117"/>
      <c r="C52" s="2"/>
      <c r="D52" s="2"/>
      <c r="E52" s="2"/>
    </row>
    <row r="53" spans="1:9" ht="51.75" customHeight="1" x14ac:dyDescent="0.25">
      <c r="A53" s="28" t="s">
        <v>73</v>
      </c>
      <c r="B53" s="15" t="s">
        <v>74</v>
      </c>
      <c r="C53" s="2">
        <v>72917</v>
      </c>
      <c r="D53" s="33">
        <v>73415</v>
      </c>
      <c r="E53" s="2">
        <f>D53/C53*100</f>
        <v>100.6829683064306</v>
      </c>
    </row>
    <row r="54" spans="1:9" ht="33" x14ac:dyDescent="0.25">
      <c r="A54" s="50" t="s">
        <v>69</v>
      </c>
      <c r="B54" s="14" t="s">
        <v>74</v>
      </c>
      <c r="C54" s="51">
        <v>14273</v>
      </c>
      <c r="D54" s="51">
        <v>14804</v>
      </c>
      <c r="E54" s="2">
        <f>D54/C54*100</f>
        <v>103.72031107685839</v>
      </c>
      <c r="H54" s="52"/>
      <c r="I54" s="6" t="s">
        <v>70</v>
      </c>
    </row>
    <row r="56" spans="1:9" x14ac:dyDescent="0.25">
      <c r="A56" s="6" t="s">
        <v>19</v>
      </c>
    </row>
  </sheetData>
  <mergeCells count="25">
    <mergeCell ref="D1:E1"/>
    <mergeCell ref="D2:E2"/>
    <mergeCell ref="D3:E3"/>
    <mergeCell ref="A5:E5"/>
    <mergeCell ref="A7:A8"/>
    <mergeCell ref="B7:B8"/>
    <mergeCell ref="C7:D7"/>
    <mergeCell ref="E7:E8"/>
    <mergeCell ref="A36:B36"/>
    <mergeCell ref="A24:B24"/>
    <mergeCell ref="A26:B26"/>
    <mergeCell ref="A27:B27"/>
    <mergeCell ref="A28:A29"/>
    <mergeCell ref="B28:B29"/>
    <mergeCell ref="D28:D29"/>
    <mergeCell ref="E28:E29"/>
    <mergeCell ref="F28:G29"/>
    <mergeCell ref="A31:B31"/>
    <mergeCell ref="A35:B35"/>
    <mergeCell ref="C28:C29"/>
    <mergeCell ref="A41:B41"/>
    <mergeCell ref="A42:B42"/>
    <mergeCell ref="A44:B44"/>
    <mergeCell ref="A51:B51"/>
    <mergeCell ref="A52:B52"/>
  </mergeCells>
  <pageMargins left="0.54" right="0.26" top="0.54" bottom="0.75" header="0.3" footer="0.3"/>
  <pageSetup paperSize="9" scale="48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Итоги</vt:lpstr>
      <vt:lpstr>запрос данных</vt:lpstr>
      <vt:lpstr>'запрос данных'!Заголовки_для_печати</vt:lpstr>
      <vt:lpstr>Итоги!Заголовки_для_печати</vt:lpstr>
      <vt:lpstr>'запрос данных'!Область_печати</vt:lpstr>
      <vt:lpstr>Итоги!Область_печати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2022-10-18T04:38:08Z</dcterms:modified>
</cp:coreProperties>
</file>