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!Сафина\Сектор финансов\ПРОГРАММЫ\2024\11 Энергосбережение\МП\693-п от 30.09.2024 - копия\"/>
    </mc:Choice>
  </mc:AlternateContent>
  <bookViews>
    <workbookView xWindow="-120" yWindow="-120" windowWidth="29040" windowHeight="15840" tabRatio="827"/>
  </bookViews>
  <sheets>
    <sheet name="Таблица 2" sheetId="8" r:id="rId1"/>
    <sheet name="Таблица 3" sheetId="9" r:id="rId2"/>
    <sheet name="Таблица 4" sheetId="10" r:id="rId3"/>
    <sheet name="Таблица 5 " sheetId="11" r:id="rId4"/>
    <sheet name="Таблица 6" sheetId="12" r:id="rId5"/>
    <sheet name="Таблица 7" sheetId="13" r:id="rId6"/>
    <sheet name="Таблица 8" sheetId="14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2'!$A$1:$K$59</definedName>
    <definedName name="_xlnm.Print_Area" localSheetId="6">'Таблица 8'!$A$1:$J$9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8" l="1"/>
  <c r="J59" i="8" l="1"/>
  <c r="J58" i="8"/>
  <c r="J54" i="8" s="1"/>
  <c r="J53" i="8"/>
  <c r="J52" i="8"/>
  <c r="J51" i="8"/>
  <c r="J49" i="8"/>
  <c r="J48" i="8"/>
  <c r="J47" i="8"/>
  <c r="J46" i="8"/>
  <c r="J45" i="8"/>
  <c r="J44" i="8"/>
  <c r="J43" i="8"/>
  <c r="J42" i="8"/>
  <c r="J41" i="8"/>
  <c r="J40" i="8"/>
  <c r="J38" i="8"/>
  <c r="I40" i="8"/>
  <c r="I38" i="8"/>
  <c r="J34" i="8"/>
  <c r="I34" i="8"/>
  <c r="J33" i="8"/>
  <c r="J32" i="8"/>
  <c r="J28" i="8" s="1"/>
  <c r="J27" i="8"/>
  <c r="J26" i="8"/>
  <c r="J25" i="8"/>
  <c r="J24" i="8"/>
  <c r="J23" i="8"/>
  <c r="I27" i="8"/>
  <c r="I26" i="8"/>
  <c r="I25" i="8"/>
  <c r="I24" i="8"/>
  <c r="I23" i="8"/>
  <c r="J13" i="8"/>
  <c r="J20" i="8"/>
  <c r="J19" i="8"/>
  <c r="J18" i="8"/>
  <c r="J17" i="8"/>
  <c r="J16" i="8"/>
  <c r="J15" i="8"/>
  <c r="J9" i="8"/>
  <c r="I13" i="8"/>
  <c r="H13" i="8"/>
  <c r="K33" i="8" l="1"/>
  <c r="F33" i="8"/>
  <c r="I33" i="8"/>
  <c r="H33" i="8"/>
  <c r="G33" i="8"/>
  <c r="E33" i="8" l="1"/>
  <c r="F13" i="8"/>
  <c r="I9" i="8" l="1"/>
  <c r="I59" i="8" l="1"/>
  <c r="I46" i="8"/>
  <c r="I44" i="8"/>
  <c r="I43" i="8"/>
  <c r="I42" i="8"/>
  <c r="I32" i="8"/>
  <c r="I28" i="8" s="1"/>
  <c r="I19" i="8" l="1"/>
  <c r="H19" i="8"/>
  <c r="I58" i="8" l="1"/>
  <c r="I54" i="8" s="1"/>
  <c r="I45" i="8"/>
  <c r="I41" i="8" s="1"/>
  <c r="I15" i="8"/>
  <c r="E13" i="8" l="1"/>
  <c r="H32" i="8"/>
  <c r="H28" i="8" s="1"/>
  <c r="H58" i="8"/>
  <c r="H59" i="8"/>
  <c r="H45" i="8" l="1"/>
  <c r="H54" i="8"/>
  <c r="H20" i="8"/>
  <c r="H46" i="8" s="1"/>
  <c r="E31" i="8" l="1"/>
  <c r="E30" i="8"/>
  <c r="E29" i="8"/>
  <c r="G21" i="8" l="1"/>
  <c r="K21" i="8" s="1"/>
  <c r="H21" i="8"/>
  <c r="G24" i="8"/>
  <c r="K24" i="8" s="1"/>
  <c r="H24" i="8"/>
  <c r="G26" i="8"/>
  <c r="K26" i="8" s="1"/>
  <c r="H26" i="8"/>
  <c r="K22" i="8"/>
  <c r="G25" i="8" l="1"/>
  <c r="K25" i="8" s="1"/>
  <c r="H25" i="8"/>
  <c r="G23" i="8"/>
  <c r="K23" i="8" s="1"/>
  <c r="H23" i="8"/>
  <c r="G27" i="8"/>
  <c r="K27" i="8" s="1"/>
  <c r="H27" i="8"/>
  <c r="E57" i="8" l="1"/>
  <c r="E56" i="8"/>
  <c r="E55" i="8"/>
  <c r="I47" i="8" l="1"/>
  <c r="I49" i="8"/>
  <c r="I52" i="8"/>
  <c r="I53" i="8"/>
  <c r="G47" i="8" l="1"/>
  <c r="K47" i="8" s="1"/>
  <c r="G51" i="8"/>
  <c r="K51" i="8" s="1"/>
  <c r="H51" i="8"/>
  <c r="G34" i="8"/>
  <c r="K34" i="8" s="1"/>
  <c r="H34" i="8"/>
  <c r="G52" i="8"/>
  <c r="K52" i="8" s="1"/>
  <c r="H52" i="8"/>
  <c r="G53" i="8"/>
  <c r="K53" i="8" s="1"/>
  <c r="H53" i="8"/>
  <c r="G49" i="8"/>
  <c r="K49" i="8" s="1"/>
  <c r="H49" i="8"/>
  <c r="G38" i="8" l="1"/>
  <c r="K38" i="8" s="1"/>
  <c r="H38" i="8"/>
  <c r="G40" i="8"/>
  <c r="K40" i="8" s="1"/>
  <c r="H40" i="8"/>
  <c r="G36" i="8"/>
  <c r="K36" i="8" s="1"/>
  <c r="H36" i="8"/>
  <c r="G37" i="8"/>
  <c r="K37" i="8" s="1"/>
  <c r="H37" i="8"/>
  <c r="H11" i="8"/>
  <c r="H17" i="8" s="1"/>
  <c r="H43" i="8" s="1"/>
  <c r="H12" i="8"/>
  <c r="H18" i="8" s="1"/>
  <c r="H44" i="8" s="1"/>
  <c r="I48" i="8"/>
  <c r="E40" i="8" l="1"/>
  <c r="E38" i="8"/>
  <c r="G48" i="8"/>
  <c r="K48" i="8" s="1"/>
  <c r="H48" i="8"/>
  <c r="F16" i="8"/>
  <c r="F42" i="8" s="1"/>
  <c r="H10" i="8"/>
  <c r="G35" i="8"/>
  <c r="K35" i="8" s="1"/>
  <c r="H35" i="8"/>
  <c r="F59" i="8"/>
  <c r="F20" i="8"/>
  <c r="F19" i="8"/>
  <c r="F32" i="8" s="1"/>
  <c r="G10" i="8"/>
  <c r="G16" i="8" s="1"/>
  <c r="G42" i="8" s="1"/>
  <c r="F9" i="8"/>
  <c r="G12" i="8"/>
  <c r="F18" i="8"/>
  <c r="F44" i="8" s="1"/>
  <c r="G11" i="8"/>
  <c r="F17" i="8"/>
  <c r="F46" i="8" l="1"/>
  <c r="H16" i="8"/>
  <c r="H15" i="8" s="1"/>
  <c r="H9" i="8"/>
  <c r="F58" i="8"/>
  <c r="F54" i="8" s="1"/>
  <c r="G59" i="8"/>
  <c r="G46" i="8"/>
  <c r="G19" i="8"/>
  <c r="G32" i="8" s="1"/>
  <c r="G28" i="8" s="1"/>
  <c r="F43" i="8"/>
  <c r="F45" i="8"/>
  <c r="K11" i="8"/>
  <c r="G17" i="8"/>
  <c r="G43" i="8" s="1"/>
  <c r="K12" i="8"/>
  <c r="E12" i="8" s="1"/>
  <c r="G18" i="8"/>
  <c r="E14" i="8"/>
  <c r="K10" i="8"/>
  <c r="K16" i="8" s="1"/>
  <c r="K42" i="8" s="1"/>
  <c r="G9" i="8"/>
  <c r="F15" i="8"/>
  <c r="F28" i="8" l="1"/>
  <c r="H42" i="8"/>
  <c r="H41" i="8" s="1"/>
  <c r="G45" i="8"/>
  <c r="G58" i="8"/>
  <c r="G54" i="8" s="1"/>
  <c r="K20" i="8"/>
  <c r="K46" i="8" s="1"/>
  <c r="K59" i="8"/>
  <c r="K19" i="8"/>
  <c r="K32" i="8" s="1"/>
  <c r="K28" i="8" s="1"/>
  <c r="G44" i="8"/>
  <c r="F41" i="8"/>
  <c r="K18" i="8"/>
  <c r="K44" i="8" s="1"/>
  <c r="K9" i="8"/>
  <c r="E9" i="8" s="1"/>
  <c r="K17" i="8"/>
  <c r="K43" i="8" s="1"/>
  <c r="G15" i="8"/>
  <c r="E32" i="8" l="1"/>
  <c r="E28" i="8" s="1"/>
  <c r="G41" i="8"/>
  <c r="K45" i="8"/>
  <c r="K41" i="8" s="1"/>
  <c r="K58" i="8"/>
  <c r="K54" i="8" s="1"/>
  <c r="K15" i="8"/>
  <c r="E11" i="8" l="1"/>
  <c r="E10" i="8" l="1"/>
  <c r="E58" i="8" l="1"/>
  <c r="E16" i="8"/>
  <c r="E42" i="8"/>
  <c r="E54" i="8"/>
  <c r="E59" i="8"/>
  <c r="E44" i="8"/>
  <c r="E18" i="8"/>
  <c r="E46" i="8"/>
  <c r="E20" i="8"/>
  <c r="E17" i="8"/>
  <c r="E45" i="8"/>
  <c r="E19" i="8"/>
  <c r="E15" i="8" l="1"/>
  <c r="E43" i="8"/>
  <c r="E41" i="8" s="1"/>
</calcChain>
</file>

<file path=xl/sharedStrings.xml><?xml version="1.0" encoding="utf-8"?>
<sst xmlns="http://schemas.openxmlformats.org/spreadsheetml/2006/main" count="157" uniqueCount="102">
  <si>
    <t>всего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</si>
  <si>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</si>
  <si>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</si>
  <si>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</si>
  <si>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</si>
  <si>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</si>
  <si>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</si>
  <si>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</si>
  <si>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</si>
  <si>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</si>
  <si>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</si>
  <si>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</si>
  <si>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</si>
  <si>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</si>
  <si>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</si>
  <si>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</si>
  <si>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</si>
  <si>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2023 г.</t>
  </si>
  <si>
    <t>2024 г.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</si>
  <si>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</si>
  <si>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</si>
  <si>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</si>
  <si>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</si>
  <si>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Проектная часть</t>
  </si>
  <si>
    <t>Процессная часть</t>
  </si>
  <si>
    <t xml:space="preserve">бюджет поселения 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</si>
  <si>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</si>
  <si>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</si>
  <si>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</si>
  <si>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</si>
  <si>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</si>
  <si>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</si>
  <si>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</si>
  <si>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Цель: "Обеспечение рационального использования энергетических ресурсов в поселении"</t>
  </si>
  <si>
    <t xml:space="preserve">Задача 1: "Формирование целостной и эффективной системы управления энергосбережением путем реализации механизмов, стимулирующих энергосбережение и повышение энергетической эффективности" </t>
  </si>
  <si>
    <t>"Техническое обслуживание и оснащение общими и индивидуальными приборами учета энергоресурсов"</t>
  </si>
  <si>
    <t>Таблица 2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</si>
  <si>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</si>
  <si>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</si>
  <si>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</si>
  <si>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</si>
  <si>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</si>
  <si>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</si>
  <si>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</si>
  <si>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</si>
  <si>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</si>
  <si>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</si>
  <si>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</si>
  <si>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</si>
  <si>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</si>
  <si>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</si>
  <si>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</si>
  <si>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(инвестиционного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</si>
  <si>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</si>
  <si>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</si>
  <si>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</si>
  <si>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</si>
  <si>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</si>
  <si>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</si>
  <si>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</si>
  <si>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</si>
  <si>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инвестиционного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</si>
  <si>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</si>
  <si>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</si>
  <si>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</si>
  <si>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</si>
  <si>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</si>
  <si>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</si>
  <si>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</si>
  <si>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</si>
  <si>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</si>
  <si>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</si>
  <si>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</si>
  <si>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</si>
  <si>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</si>
  <si>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</si>
  <si>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</si>
  <si>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</si>
  <si>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</si>
  <si>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</si>
  <si>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</si>
  <si>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2025г.</t>
  </si>
  <si>
    <t>2025 год</t>
  </si>
  <si>
    <t>2025 г.</t>
  </si>
  <si>
    <r>
      <rPr>
        <sz val="10"/>
        <color theme="1"/>
        <rFont val="Times New Roman"/>
        <family val="1"/>
        <charset val="204"/>
      </rPr>
      <t>Реализация мероприятия  осуществлятся посредством:
-гидрохимическая промывка внутренней системы отопления.
-установка приборов учета электрической энергии, тепловой энергии, холодное водоснабжение, горячее водоснабжение.
-замена вышедших из строя приборов учета электрической энергии, тепловой энергии, холодное водоснабжение, горячее водоснабжение.
-выполнение работ на поверку узлов учета в муниципальном жилом фонде.</t>
    </r>
    <r>
      <rPr>
        <sz val="10"/>
        <color rgb="FFFF0000"/>
        <rFont val="Times New Roman"/>
        <family val="1"/>
        <charset val="204"/>
      </rPr>
      <t xml:space="preserve">
</t>
    </r>
  </si>
  <si>
    <t>2026</t>
  </si>
  <si>
    <t xml:space="preserve">Распределение финансовых ресурсов муниципальной программы </t>
  </si>
  <si>
    <t>2026 год</t>
  </si>
  <si>
    <t>2026 г.</t>
  </si>
  <si>
    <t>6</t>
  </si>
  <si>
    <t>7</t>
  </si>
  <si>
    <t>8</t>
  </si>
  <si>
    <t>9</t>
  </si>
  <si>
    <t>10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</si>
  <si>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</si>
  <si>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01.01.2024</t>
  </si>
  <si>
    <t>2027</t>
  </si>
  <si>
    <t>2028-2030 г.</t>
  </si>
  <si>
    <t>11</t>
  </si>
  <si>
    <t>2027 год</t>
  </si>
  <si>
    <t>2027 г.</t>
  </si>
  <si>
    <t>2028-2030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</si>
</sst>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00\ _₽_-;_-* &quot;-&quot;?????\ _₽_-;_-@_-"/>
    <numFmt numFmtId="166" formatCode="_-* #,##0.00_р_._-;\-* #,##0.00_р_._-;_-* &quot;-&quot;??_р_._-;_-@_-"/>
    <numFmt numFmtId="167" formatCode="#,##0.0"/>
  </numFmts>
  <fonts count="2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7">
    <xf numFmtId="0" fontId="0" fillId="0" borderId="0"/>
    <xf numFmtId="0" fontId="2" fillId="0" borderId="0"/>
    <xf numFmtId="0" fontId="3" fillId="0" borderId="0"/>
    <xf numFmtId="0" fontId="8" fillId="0" borderId="0"/>
    <xf numFmtId="166" fontId="9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</cellStyleXfs>
  <cellXfs count="146">
    <xf numFmtId="0" fontId="0" fillId="0" borderId="0" xfId="0"/>
    <xf numFmtId="49" fontId="4" fillId="0" borderId="0" xfId="0" applyNumberFormat="1" applyFont="1" applyAlignment="1" applyProtection="1">
      <alignment wrapText="1"/>
    </xf>
    <xf numFmtId="0" fontId="4" fillId="0" borderId="0" xfId="0" applyFont="1"/>
    <xf numFmtId="0" fontId="5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5" fontId="6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>
      <alignment vertical="center"/>
    </xf>
    <xf numFmtId="0" fontId="4" fillId="0" borderId="1" xfId="0" applyFont="1" applyBorder="1" applyAlignment="1" applyProtection="1">
      <alignment vertical="center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vertical="center" wrapText="1"/>
    </xf>
    <xf numFmtId="0" fontId="5" fillId="2" borderId="0" xfId="0" applyFont="1" applyFill="1"/>
    <xf numFmtId="49" fontId="4" fillId="2" borderId="1" xfId="0" applyNumberFormat="1" applyFont="1" applyFill="1" applyBorder="1" applyAlignment="1" applyProtection="1">
      <alignment horizontal="left" vertical="top" wrapText="1"/>
    </xf>
    <xf numFmtId="165" fontId="4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1" fillId="0" borderId="0" xfId="54"/>
    <xf numFmtId="0" fontId="13" fillId="0" borderId="1" xfId="54" applyFont="1" applyFill="1" applyBorder="1" applyAlignment="1">
      <alignment horizontal="center" vertical="center" wrapText="1"/>
    </xf>
    <xf numFmtId="0" fontId="13" fillId="0" borderId="1" xfId="54" applyFont="1" applyFill="1" applyBorder="1" applyAlignment="1">
      <alignment horizontal="center"/>
    </xf>
    <xf numFmtId="49" fontId="13" fillId="0" borderId="1" xfId="54" applyNumberFormat="1" applyFont="1" applyFill="1" applyBorder="1" applyAlignment="1">
      <alignment horizontal="center" vertical="center"/>
    </xf>
    <xf numFmtId="0" fontId="13" fillId="0" borderId="1" xfId="54" applyFont="1" applyFill="1" applyBorder="1" applyAlignment="1">
      <alignment horizontal="left" vertical="center" wrapText="1"/>
    </xf>
    <xf numFmtId="0" fontId="13" fillId="0" borderId="0" xfId="54" applyFont="1" applyFill="1" applyAlignment="1">
      <alignment horizontal="right"/>
    </xf>
    <xf numFmtId="0" fontId="4" fillId="0" borderId="0" xfId="0" applyFont="1" applyAlignment="1">
      <alignment horizontal="right"/>
    </xf>
    <xf numFmtId="0" fontId="12" fillId="0" borderId="0" xfId="57" applyFont="1"/>
    <xf numFmtId="1" fontId="5" fillId="0" borderId="1" xfId="57" applyNumberFormat="1" applyFont="1" applyBorder="1" applyAlignment="1">
      <alignment horizontal="center" vertical="center" wrapText="1"/>
    </xf>
    <xf numFmtId="0" fontId="12" fillId="0" borderId="14" xfId="57" applyFont="1" applyBorder="1" applyAlignment="1">
      <alignment horizontal="center" vertical="center" wrapText="1"/>
    </xf>
    <xf numFmtId="3" fontId="12" fillId="0" borderId="14" xfId="57" applyNumberFormat="1" applyFont="1" applyBorder="1" applyAlignment="1">
      <alignment horizontal="left" vertical="center" wrapText="1"/>
    </xf>
    <xf numFmtId="3" fontId="12" fillId="0" borderId="14" xfId="57" applyNumberFormat="1" applyFont="1" applyBorder="1" applyAlignment="1">
      <alignment horizontal="center" vertical="center" wrapText="1"/>
    </xf>
    <xf numFmtId="167" fontId="12" fillId="0" borderId="14" xfId="57" applyNumberFormat="1" applyFont="1" applyBorder="1" applyAlignment="1">
      <alignment horizontal="center" vertical="center" wrapText="1"/>
    </xf>
    <xf numFmtId="3" fontId="12" fillId="0" borderId="1" xfId="57" applyNumberFormat="1" applyFont="1" applyBorder="1" applyAlignment="1">
      <alignment horizontal="center" vertical="center" wrapText="1"/>
    </xf>
    <xf numFmtId="167" fontId="12" fillId="0" borderId="1" xfId="57" applyNumberFormat="1" applyFont="1" applyBorder="1" applyAlignment="1">
      <alignment horizontal="center" vertical="center" wrapText="1"/>
    </xf>
    <xf numFmtId="0" fontId="17" fillId="0" borderId="1" xfId="57" applyFont="1" applyBorder="1" applyAlignment="1">
      <alignment horizontal="center" vertical="center" wrapText="1"/>
    </xf>
    <xf numFmtId="0" fontId="12" fillId="0" borderId="1" xfId="57" applyFont="1" applyBorder="1" applyAlignment="1">
      <alignment horizontal="center" vertical="center" wrapText="1"/>
    </xf>
    <xf numFmtId="3" fontId="12" fillId="0" borderId="1" xfId="57" applyNumberFormat="1" applyFont="1" applyBorder="1" applyAlignment="1">
      <alignment horizontal="left" vertical="center" wrapText="1"/>
    </xf>
    <xf numFmtId="0" fontId="12" fillId="0" borderId="0" xfId="58" applyFont="1"/>
    <xf numFmtId="1" fontId="5" fillId="0" borderId="1" xfId="58" applyNumberFormat="1" applyFont="1" applyBorder="1" applyAlignment="1">
      <alignment horizontal="center" vertical="center" wrapText="1"/>
    </xf>
    <xf numFmtId="0" fontId="12" fillId="0" borderId="14" xfId="58" applyFont="1" applyBorder="1" applyAlignment="1">
      <alignment horizontal="center" vertical="center" wrapText="1"/>
    </xf>
    <xf numFmtId="3" fontId="12" fillId="0" borderId="14" xfId="58" applyNumberFormat="1" applyFont="1" applyBorder="1" applyAlignment="1">
      <alignment horizontal="left" vertical="center" wrapText="1"/>
    </xf>
    <xf numFmtId="3" fontId="12" fillId="0" borderId="14" xfId="58" applyNumberFormat="1" applyFont="1" applyBorder="1" applyAlignment="1">
      <alignment horizontal="center" vertical="center" wrapText="1"/>
    </xf>
    <xf numFmtId="3" fontId="12" fillId="0" borderId="1" xfId="58" applyNumberFormat="1" applyFont="1" applyBorder="1" applyAlignment="1">
      <alignment horizontal="center" vertical="center" wrapText="1"/>
    </xf>
    <xf numFmtId="0" fontId="17" fillId="0" borderId="1" xfId="58" applyFont="1" applyBorder="1" applyAlignment="1">
      <alignment horizontal="center" vertical="center" wrapText="1"/>
    </xf>
    <xf numFmtId="0" fontId="12" fillId="0" borderId="1" xfId="58" applyFont="1" applyBorder="1" applyAlignment="1">
      <alignment horizontal="center" vertical="center" wrapText="1"/>
    </xf>
    <xf numFmtId="3" fontId="12" fillId="0" borderId="1" xfId="58" applyNumberFormat="1" applyFont="1" applyBorder="1" applyAlignment="1">
      <alignment horizontal="left" vertical="center" wrapText="1"/>
    </xf>
    <xf numFmtId="2" fontId="12" fillId="0" borderId="14" xfId="58" applyNumberFormat="1" applyFont="1" applyBorder="1" applyAlignment="1">
      <alignment horizontal="center" vertical="center" wrapText="1"/>
    </xf>
    <xf numFmtId="0" fontId="12" fillId="0" borderId="0" xfId="59" applyFont="1"/>
    <xf numFmtId="1" fontId="5" fillId="0" borderId="1" xfId="59" applyNumberFormat="1" applyFont="1" applyBorder="1" applyAlignment="1">
      <alignment horizontal="center" vertical="center" wrapText="1"/>
    </xf>
    <xf numFmtId="0" fontId="12" fillId="0" borderId="14" xfId="59" applyFont="1" applyBorder="1" applyAlignment="1">
      <alignment horizontal="center" vertical="center" wrapText="1"/>
    </xf>
    <xf numFmtId="3" fontId="12" fillId="0" borderId="14" xfId="59" applyNumberFormat="1" applyFont="1" applyBorder="1" applyAlignment="1">
      <alignment horizontal="left" vertical="center" wrapText="1"/>
    </xf>
    <xf numFmtId="3" fontId="12" fillId="0" borderId="14" xfId="59" applyNumberFormat="1" applyFont="1" applyBorder="1" applyAlignment="1">
      <alignment horizontal="center" vertical="center" wrapText="1"/>
    </xf>
    <xf numFmtId="3" fontId="12" fillId="0" borderId="1" xfId="59" applyNumberFormat="1" applyFont="1" applyBorder="1" applyAlignment="1">
      <alignment horizontal="center" vertical="center" wrapText="1"/>
    </xf>
    <xf numFmtId="0" fontId="12" fillId="0" borderId="1" xfId="59" applyFont="1" applyBorder="1" applyAlignment="1">
      <alignment horizontal="center" vertical="center" wrapText="1"/>
    </xf>
    <xf numFmtId="3" fontId="12" fillId="0" borderId="1" xfId="59" applyNumberFormat="1" applyFont="1" applyBorder="1" applyAlignment="1">
      <alignment horizontal="left" vertical="center" wrapText="1"/>
    </xf>
    <xf numFmtId="2" fontId="12" fillId="0" borderId="14" xfId="59" applyNumberFormat="1" applyFont="1" applyBorder="1" applyAlignment="1">
      <alignment horizontal="center" vertical="center" wrapText="1"/>
    </xf>
    <xf numFmtId="0" fontId="12" fillId="0" borderId="0" xfId="60" applyFont="1"/>
    <xf numFmtId="2" fontId="12" fillId="0" borderId="1" xfId="60" applyNumberFormat="1" applyFont="1" applyBorder="1" applyAlignment="1">
      <alignment horizontal="center" vertical="center" wrapText="1"/>
    </xf>
    <xf numFmtId="1" fontId="5" fillId="0" borderId="1" xfId="60" applyNumberFormat="1" applyFont="1" applyBorder="1" applyAlignment="1">
      <alignment horizontal="center" vertical="center" wrapText="1"/>
    </xf>
    <xf numFmtId="3" fontId="12" fillId="0" borderId="1" xfId="60" applyNumberFormat="1" applyFont="1" applyBorder="1" applyAlignment="1">
      <alignment horizontal="center" vertical="center" wrapText="1"/>
    </xf>
    <xf numFmtId="167" fontId="12" fillId="0" borderId="1" xfId="60" applyNumberFormat="1" applyFont="1" applyBorder="1" applyAlignment="1">
      <alignment horizontal="center" vertical="center" wrapText="1"/>
    </xf>
    <xf numFmtId="0" fontId="12" fillId="0" borderId="1" xfId="60" applyFont="1" applyBorder="1" applyAlignment="1">
      <alignment horizontal="center" vertical="center" wrapText="1"/>
    </xf>
    <xf numFmtId="3" fontId="12" fillId="0" borderId="1" xfId="60" applyNumberFormat="1" applyFont="1" applyBorder="1" applyAlignment="1">
      <alignment horizontal="left" vertical="center" wrapText="1"/>
    </xf>
    <xf numFmtId="0" fontId="1" fillId="0" borderId="0" xfId="61"/>
    <xf numFmtId="0" fontId="7" fillId="0" borderId="0" xfId="61" applyFont="1"/>
    <xf numFmtId="0" fontId="19" fillId="0" borderId="0" xfId="61" applyFont="1" applyAlignment="1">
      <alignment horizontal="right"/>
    </xf>
    <xf numFmtId="0" fontId="14" fillId="0" borderId="1" xfId="61" applyFont="1" applyFill="1" applyBorder="1" applyAlignment="1">
      <alignment horizontal="center" vertical="center" wrapText="1"/>
    </xf>
    <xf numFmtId="0" fontId="20" fillId="0" borderId="1" xfId="54" applyFont="1" applyFill="1" applyBorder="1" applyAlignment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165" fontId="6" fillId="3" borderId="1" xfId="0" applyNumberFormat="1" applyFont="1" applyFill="1" applyBorder="1" applyAlignment="1" applyProtection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4" fillId="0" borderId="1" xfId="6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2" fontId="12" fillId="0" borderId="1" xfId="57" applyNumberFormat="1" applyFont="1" applyBorder="1" applyAlignment="1">
      <alignment horizontal="center" vertical="center" wrapText="1"/>
    </xf>
    <xf numFmtId="2" fontId="12" fillId="0" borderId="1" xfId="60" applyNumberFormat="1" applyFont="1" applyBorder="1" applyAlignment="1">
      <alignment horizontal="center" vertical="center" wrapText="1"/>
    </xf>
    <xf numFmtId="0" fontId="14" fillId="0" borderId="1" xfId="61" applyFont="1" applyBorder="1" applyAlignment="1">
      <alignment horizontal="center" vertical="center" wrapText="1"/>
    </xf>
    <xf numFmtId="2" fontId="12" fillId="0" borderId="1" xfId="57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6" fillId="3" borderId="2" xfId="0" applyNumberFormat="1" applyFont="1" applyFill="1" applyBorder="1" applyAlignment="1" applyProtection="1">
      <alignment horizontal="left" vertical="center" wrapText="1"/>
    </xf>
    <xf numFmtId="49" fontId="6" fillId="3" borderId="8" xfId="0" applyNumberFormat="1" applyFont="1" applyFill="1" applyBorder="1" applyAlignment="1" applyProtection="1">
      <alignment horizontal="left" vertical="center" wrapText="1"/>
    </xf>
    <xf numFmtId="49" fontId="6" fillId="3" borderId="3" xfId="0" applyNumberFormat="1" applyFont="1" applyFill="1" applyBorder="1" applyAlignment="1" applyProtection="1">
      <alignment horizontal="left" vertical="center" wrapText="1"/>
    </xf>
    <xf numFmtId="49" fontId="6" fillId="3" borderId="4" xfId="0" applyNumberFormat="1" applyFont="1" applyFill="1" applyBorder="1" applyAlignment="1" applyProtection="1">
      <alignment horizontal="left" vertical="center" wrapText="1"/>
    </xf>
    <xf numFmtId="49" fontId="6" fillId="3" borderId="0" xfId="0" applyNumberFormat="1" applyFont="1" applyFill="1" applyBorder="1" applyAlignment="1" applyProtection="1">
      <alignment horizontal="left" vertical="center" wrapText="1"/>
    </xf>
    <xf numFmtId="49" fontId="6" fillId="3" borderId="5" xfId="0" applyNumberFormat="1" applyFont="1" applyFill="1" applyBorder="1" applyAlignment="1" applyProtection="1">
      <alignment horizontal="left" vertical="center" wrapText="1"/>
    </xf>
    <xf numFmtId="49" fontId="6" fillId="3" borderId="6" xfId="0" applyNumberFormat="1" applyFont="1" applyFill="1" applyBorder="1" applyAlignment="1" applyProtection="1">
      <alignment horizontal="left" vertical="center" wrapText="1"/>
    </xf>
    <xf numFmtId="49" fontId="6" fillId="3" borderId="9" xfId="0" applyNumberFormat="1" applyFont="1" applyFill="1" applyBorder="1" applyAlignment="1" applyProtection="1">
      <alignment horizontal="left" vertical="center" wrapText="1"/>
    </xf>
    <xf numFmtId="49" fontId="6" fillId="3" borderId="7" xfId="0" applyNumberFormat="1" applyFont="1" applyFill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10" xfId="0" applyNumberFormat="1" applyFont="1" applyBorder="1" applyAlignment="1" applyProtection="1">
      <alignment horizontal="left" vertical="top" wrapText="1"/>
    </xf>
    <xf numFmtId="49" fontId="4" fillId="0" borderId="12" xfId="0" applyNumberFormat="1" applyFont="1" applyBorder="1" applyAlignment="1" applyProtection="1">
      <alignment horizontal="left" vertical="top" wrapText="1"/>
    </xf>
    <xf numFmtId="49" fontId="4" fillId="0" borderId="1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horizont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11" xfId="0" applyNumberFormat="1" applyFont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7" xfId="0" applyNumberFormat="1" applyFont="1" applyFill="1" applyBorder="1" applyAlignment="1" applyProtection="1">
      <alignment horizontal="left" vertical="center" wrapText="1"/>
    </xf>
    <xf numFmtId="0" fontId="13" fillId="0" borderId="1" xfId="54" applyFont="1" applyFill="1" applyBorder="1" applyAlignment="1">
      <alignment horizontal="center" vertical="top" wrapText="1"/>
    </xf>
    <xf numFmtId="0" fontId="18" fillId="0" borderId="0" xfId="54" applyFont="1" applyFill="1" applyAlignment="1">
      <alignment horizontal="center"/>
    </xf>
    <xf numFmtId="2" fontId="12" fillId="0" borderId="1" xfId="57" applyNumberFormat="1" applyFont="1" applyBorder="1" applyAlignment="1">
      <alignment horizontal="center" vertical="center" wrapText="1"/>
    </xf>
    <xf numFmtId="0" fontId="12" fillId="0" borderId="0" xfId="57" applyFont="1" applyAlignment="1">
      <alignment horizontal="right"/>
    </xf>
    <xf numFmtId="0" fontId="16" fillId="0" borderId="0" xfId="57" applyFont="1" applyAlignment="1">
      <alignment horizontal="center"/>
    </xf>
    <xf numFmtId="0" fontId="16" fillId="0" borderId="0" xfId="57" applyFont="1" applyAlignment="1">
      <alignment horizontal="center" vertical="center" wrapText="1"/>
    </xf>
    <xf numFmtId="0" fontId="12" fillId="0" borderId="0" xfId="57" applyFont="1" applyAlignment="1">
      <alignment horizontal="center" vertical="center" wrapText="1"/>
    </xf>
    <xf numFmtId="2" fontId="12" fillId="0" borderId="14" xfId="57" applyNumberFormat="1" applyFont="1" applyBorder="1" applyAlignment="1">
      <alignment horizontal="center" vertical="center" wrapText="1"/>
    </xf>
    <xf numFmtId="2" fontId="12" fillId="0" borderId="15" xfId="57" applyNumberFormat="1" applyFont="1" applyBorder="1" applyAlignment="1">
      <alignment horizontal="center" vertical="center" wrapText="1"/>
    </xf>
    <xf numFmtId="2" fontId="12" fillId="0" borderId="13" xfId="57" applyNumberFormat="1" applyFont="1" applyBorder="1" applyAlignment="1">
      <alignment horizontal="center" vertical="center" wrapText="1"/>
    </xf>
    <xf numFmtId="0" fontId="12" fillId="0" borderId="0" xfId="58" applyFont="1" applyAlignment="1">
      <alignment horizontal="right"/>
    </xf>
    <xf numFmtId="0" fontId="16" fillId="0" borderId="0" xfId="58" applyFont="1" applyAlignment="1">
      <alignment horizontal="center"/>
    </xf>
    <xf numFmtId="0" fontId="12" fillId="0" borderId="0" xfId="59" applyFont="1" applyAlignment="1">
      <alignment horizontal="right"/>
    </xf>
    <xf numFmtId="0" fontId="16" fillId="0" borderId="0" xfId="59" applyFont="1" applyAlignment="1">
      <alignment horizontal="center"/>
    </xf>
    <xf numFmtId="0" fontId="16" fillId="0" borderId="0" xfId="59" applyFont="1" applyAlignment="1">
      <alignment horizontal="center" wrapText="1"/>
    </xf>
    <xf numFmtId="2" fontId="12" fillId="0" borderId="1" xfId="60" applyNumberFormat="1" applyFont="1" applyBorder="1" applyAlignment="1">
      <alignment horizontal="center" vertical="center" wrapText="1"/>
    </xf>
    <xf numFmtId="0" fontId="12" fillId="0" borderId="0" xfId="60" applyFont="1" applyAlignment="1">
      <alignment horizontal="right"/>
    </xf>
    <xf numFmtId="0" fontId="16" fillId="0" borderId="0" xfId="60" applyFont="1" applyAlignment="1">
      <alignment horizontal="center"/>
    </xf>
    <xf numFmtId="0" fontId="16" fillId="0" borderId="0" xfId="60" applyFont="1" applyAlignment="1">
      <alignment horizontal="center" vertical="center" wrapText="1"/>
    </xf>
    <xf numFmtId="2" fontId="12" fillId="0" borderId="14" xfId="60" applyNumberFormat="1" applyFont="1" applyBorder="1" applyAlignment="1">
      <alignment horizontal="center" vertical="center" wrapText="1"/>
    </xf>
    <xf numFmtId="2" fontId="12" fillId="0" borderId="15" xfId="60" applyNumberFormat="1" applyFont="1" applyBorder="1" applyAlignment="1">
      <alignment horizontal="center" vertical="center" wrapText="1"/>
    </xf>
    <xf numFmtId="2" fontId="12" fillId="0" borderId="13" xfId="60" applyNumberFormat="1" applyFont="1" applyBorder="1" applyAlignment="1">
      <alignment horizontal="center" vertical="center" wrapText="1"/>
    </xf>
    <xf numFmtId="0" fontId="14" fillId="0" borderId="1" xfId="61" applyFont="1" applyBorder="1" applyAlignment="1">
      <alignment horizontal="center" vertical="center" wrapText="1"/>
    </xf>
    <xf numFmtId="0" fontId="15" fillId="0" borderId="0" xfId="61" applyFont="1" applyAlignment="1">
      <alignment horizontal="center" vertical="center" wrapText="1"/>
    </xf>
  </cellXfs>
  <cellStyles count="67">
    <cellStyle name="Обычный" xfId="0" builtinId="0"/>
    <cellStyle name="Обычный 10" xfId="66"/>
    <cellStyle name="Обычный 2" xfId="1"/>
    <cellStyle name="Обычный 2 10" xfId="64"/>
    <cellStyle name="Обычный 2 2" xfId="6"/>
    <cellStyle name="Обычный 2 2 2" xfId="7"/>
    <cellStyle name="Обычный 2 2 2 2" xfId="8"/>
    <cellStyle name="Обычный 2 2 2 2 2" xfId="9"/>
    <cellStyle name="Обычный 2 2 2 3" xfId="10"/>
    <cellStyle name="Обычный 2 2 3" xfId="11"/>
    <cellStyle name="Обычный 2 2 3 2" xfId="12"/>
    <cellStyle name="Обычный 2 2 3 2 2" xfId="13"/>
    <cellStyle name="Обычный 2 2 3 3" xfId="14"/>
    <cellStyle name="Обычный 2 2 4" xfId="15"/>
    <cellStyle name="Обычный 2 2 4 2" xfId="16"/>
    <cellStyle name="Обычный 2 2 4 2 2" xfId="17"/>
    <cellStyle name="Обычный 2 2 4 3" xfId="18"/>
    <cellStyle name="Обычный 2 2 5" xfId="19"/>
    <cellStyle name="Обычный 2 2 5 2" xfId="20"/>
    <cellStyle name="Обычный 2 2 6" xfId="21"/>
    <cellStyle name="Обычный 2 2 6 2" xfId="22"/>
    <cellStyle name="Обычный 2 2 7" xfId="23"/>
    <cellStyle name="Обычный 2 2 7 2" xfId="53"/>
    <cellStyle name="Обычный 2 2 8" xfId="52"/>
    <cellStyle name="Обычный 2 2_30-ра" xfId="24"/>
    <cellStyle name="Обычный 2 3" xfId="54"/>
    <cellStyle name="Обычный 2 4" xfId="57"/>
    <cellStyle name="Обычный 2 5" xfId="58"/>
    <cellStyle name="Обычный 2 6" xfId="59"/>
    <cellStyle name="Обычный 2 7" xfId="60"/>
    <cellStyle name="Обычный 2 8" xfId="61"/>
    <cellStyle name="Обычный 2 9" xfId="5"/>
    <cellStyle name="Обычный 3" xfId="2"/>
    <cellStyle name="Обычный 3 2" xfId="25"/>
    <cellStyle name="Обычный 4" xfId="26"/>
    <cellStyle name="Обычный 4 2" xfId="27"/>
    <cellStyle name="Обычный 4 2 2" xfId="28"/>
    <cellStyle name="Обычный 4 2 2 2" xfId="29"/>
    <cellStyle name="Обычный 4 2 3" xfId="30"/>
    <cellStyle name="Обычный 4 3" xfId="31"/>
    <cellStyle name="Обычный 4 3 2" xfId="32"/>
    <cellStyle name="Обычный 4 3 2 2" xfId="33"/>
    <cellStyle name="Обычный 4 3 3" xfId="34"/>
    <cellStyle name="Обычный 4 4" xfId="35"/>
    <cellStyle name="Обычный 4 4 2" xfId="36"/>
    <cellStyle name="Обычный 4 5" xfId="37"/>
    <cellStyle name="Обычный 4 5 2" xfId="38"/>
    <cellStyle name="Обычный 4 6" xfId="39"/>
    <cellStyle name="Обычный 5" xfId="3"/>
    <cellStyle name="Обычный 6" xfId="56"/>
    <cellStyle name="Обычный 7" xfId="62"/>
    <cellStyle name="Обычный 8" xfId="63"/>
    <cellStyle name="Обычный 9" xfId="65"/>
    <cellStyle name="Процентный 2" xfId="40"/>
    <cellStyle name="Процентный 2 2" xfId="41"/>
    <cellStyle name="Процентный 3" xfId="42"/>
    <cellStyle name="Процентный 4" xfId="43"/>
    <cellStyle name="Финансовый 2" xfId="44"/>
    <cellStyle name="Финансовый 2 2" xfId="4"/>
    <cellStyle name="Финансовый 2 3" xfId="55"/>
    <cellStyle name="Финансовый 3" xfId="45"/>
    <cellStyle name="Финансовый 3 2" xfId="46"/>
    <cellStyle name="Финансовый 4" xfId="47"/>
    <cellStyle name="Финансовый 5" xfId="48"/>
    <cellStyle name="Финансовый 6" xfId="49"/>
    <cellStyle name="Финансовый 6 2" xfId="50"/>
    <cellStyle name="Финансовый 7" xfId="51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tabSelected="1" view="pageBreakPreview" topLeftCell="A34" zoomScale="85" zoomScaleNormal="85" zoomScaleSheetLayoutView="85" workbookViewId="0">
      <selection activeCell="G14" sqref="G14"/>
    </sheetView>
  </sheetViews>
  <sheetFormatPr defaultColWidth="9.109375" defaultRowHeight="13.2" x14ac:dyDescent="0.25"/>
  <cols>
    <col min="1" max="1" width="13.88671875" style="3" customWidth="1"/>
    <col min="2" max="2" width="18.5546875" style="3" customWidth="1"/>
    <col min="3" max="3" width="22.33203125" style="3" customWidth="1"/>
    <col min="4" max="4" width="28.6640625" style="3" customWidth="1"/>
    <col min="5" max="5" width="18.44140625" style="3" customWidth="1"/>
    <col min="6" max="6" width="14.6640625" style="3" customWidth="1"/>
    <col min="7" max="7" width="17.44140625" style="3" customWidth="1"/>
    <col min="8" max="11" width="16.109375" style="3" customWidth="1"/>
    <col min="12" max="16384" width="9.109375" style="3"/>
  </cols>
  <sheetData>
    <row r="1" spans="1:11" ht="13.8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</row>
    <row r="2" spans="1:11" ht="13.8" x14ac:dyDescent="0.25">
      <c r="A2" s="1"/>
      <c r="B2" s="1"/>
      <c r="C2" s="1"/>
      <c r="D2" s="1"/>
      <c r="E2" s="1"/>
      <c r="F2" s="2"/>
      <c r="G2" s="2"/>
      <c r="H2" s="23"/>
      <c r="I2" s="23"/>
      <c r="J2" s="23"/>
      <c r="K2" s="23" t="s">
        <v>36</v>
      </c>
    </row>
    <row r="3" spans="1:11" ht="15" customHeight="1" x14ac:dyDescent="0.25">
      <c r="A3" s="107" t="s">
        <v>86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1" ht="13.8" x14ac:dyDescent="0.25">
      <c r="A4" s="1"/>
      <c r="B4" s="1"/>
      <c r="C4" s="1"/>
      <c r="D4" s="1"/>
      <c r="E4" s="1"/>
      <c r="F4" s="2"/>
      <c r="G4" s="2"/>
      <c r="H4" s="2"/>
      <c r="I4" s="2"/>
      <c r="J4" s="2"/>
      <c r="K4" s="2"/>
    </row>
    <row r="5" spans="1:11" ht="15" customHeight="1" x14ac:dyDescent="0.25">
      <c r="A5" s="106" t="s">
        <v>21</v>
      </c>
      <c r="B5" s="106" t="s">
        <v>22</v>
      </c>
      <c r="C5" s="106" t="s">
        <v>1</v>
      </c>
      <c r="D5" s="106" t="s">
        <v>2</v>
      </c>
      <c r="E5" s="108" t="s">
        <v>3</v>
      </c>
      <c r="F5" s="109"/>
      <c r="G5" s="109"/>
      <c r="H5" s="109"/>
      <c r="I5" s="109"/>
      <c r="J5" s="109"/>
      <c r="K5" s="109"/>
    </row>
    <row r="6" spans="1:11" ht="13.8" x14ac:dyDescent="0.25">
      <c r="A6" s="106"/>
      <c r="B6" s="106"/>
      <c r="C6" s="106"/>
      <c r="D6" s="106"/>
      <c r="E6" s="108" t="s">
        <v>26</v>
      </c>
      <c r="F6" s="109"/>
      <c r="G6" s="109"/>
      <c r="H6" s="109"/>
      <c r="I6" s="109"/>
      <c r="J6" s="109"/>
      <c r="K6" s="109"/>
    </row>
    <row r="7" spans="1:11" ht="68.25" customHeight="1" x14ac:dyDescent="0.25">
      <c r="A7" s="106"/>
      <c r="B7" s="106"/>
      <c r="C7" s="106"/>
      <c r="D7" s="106"/>
      <c r="E7" s="16" t="s">
        <v>4</v>
      </c>
      <c r="F7" s="16" t="s">
        <v>17</v>
      </c>
      <c r="G7" s="78" t="s">
        <v>18</v>
      </c>
      <c r="H7" s="66" t="s">
        <v>81</v>
      </c>
      <c r="I7" s="68" t="s">
        <v>85</v>
      </c>
      <c r="J7" s="77" t="s">
        <v>96</v>
      </c>
      <c r="K7" s="16" t="s">
        <v>97</v>
      </c>
    </row>
    <row r="8" spans="1:11" ht="13.8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 t="s">
        <v>89</v>
      </c>
      <c r="G8" s="4" t="s">
        <v>90</v>
      </c>
      <c r="H8" s="67" t="s">
        <v>91</v>
      </c>
      <c r="I8" s="69" t="s">
        <v>92</v>
      </c>
      <c r="J8" s="76" t="s">
        <v>93</v>
      </c>
      <c r="K8" s="4" t="s">
        <v>98</v>
      </c>
    </row>
    <row r="9" spans="1:11" ht="28.5" customHeight="1" x14ac:dyDescent="0.25">
      <c r="A9" s="83" t="s">
        <v>13</v>
      </c>
      <c r="B9" s="84" t="s">
        <v>20</v>
      </c>
      <c r="C9" s="83" t="s">
        <v>15</v>
      </c>
      <c r="D9" s="5" t="s">
        <v>0</v>
      </c>
      <c r="E9" s="6">
        <f t="shared" ref="E9:E14" si="0">SUM(F9:K9)</f>
        <v>12822.403090000002</v>
      </c>
      <c r="F9" s="6">
        <f t="shared" ref="F9:K9" si="1">SUM(F10:F14)</f>
        <v>3364</v>
      </c>
      <c r="G9" s="6">
        <f t="shared" si="1"/>
        <v>477.9361100000001</v>
      </c>
      <c r="H9" s="6">
        <f t="shared" ref="H9:I9" si="2">SUM(H10:H14)</f>
        <v>2222</v>
      </c>
      <c r="I9" s="6">
        <f t="shared" si="2"/>
        <v>2493.5</v>
      </c>
      <c r="J9" s="6">
        <f t="shared" ref="J9" si="3">SUM(J10:J14)</f>
        <v>2805.7249999999999</v>
      </c>
      <c r="K9" s="6">
        <f t="shared" si="1"/>
        <v>1459.24198</v>
      </c>
    </row>
    <row r="10" spans="1:11" ht="13.8" x14ac:dyDescent="0.25">
      <c r="A10" s="83"/>
      <c r="B10" s="84"/>
      <c r="C10" s="83"/>
      <c r="D10" s="7" t="s">
        <v>5</v>
      </c>
      <c r="E10" s="6">
        <f t="shared" si="0"/>
        <v>0</v>
      </c>
      <c r="F10" s="8">
        <v>0</v>
      </c>
      <c r="G10" s="8">
        <f t="shared" ref="G10:G40" si="4">(F10*4%)+F10</f>
        <v>0</v>
      </c>
      <c r="H10" s="8">
        <f t="shared" ref="H10:H12" si="5">(F10*4%)+F10</f>
        <v>0</v>
      </c>
      <c r="I10" s="8"/>
      <c r="J10" s="8"/>
      <c r="K10" s="8">
        <f>(G10*4%)+G10</f>
        <v>0</v>
      </c>
    </row>
    <row r="11" spans="1:11" ht="13.8" x14ac:dyDescent="0.25">
      <c r="A11" s="83"/>
      <c r="B11" s="84"/>
      <c r="C11" s="83"/>
      <c r="D11" s="7" t="s">
        <v>6</v>
      </c>
      <c r="E11" s="6">
        <f t="shared" si="0"/>
        <v>0</v>
      </c>
      <c r="F11" s="8">
        <v>0</v>
      </c>
      <c r="G11" s="8">
        <f t="shared" si="4"/>
        <v>0</v>
      </c>
      <c r="H11" s="8">
        <f t="shared" si="5"/>
        <v>0</v>
      </c>
      <c r="I11" s="8"/>
      <c r="J11" s="8"/>
      <c r="K11" s="8">
        <f>(G11*4%)+G11</f>
        <v>0</v>
      </c>
    </row>
    <row r="12" spans="1:11" ht="13.8" x14ac:dyDescent="0.25">
      <c r="A12" s="83"/>
      <c r="B12" s="84"/>
      <c r="C12" s="83"/>
      <c r="D12" s="7" t="s">
        <v>7</v>
      </c>
      <c r="E12" s="6">
        <f t="shared" si="0"/>
        <v>0</v>
      </c>
      <c r="F12" s="8">
        <v>0</v>
      </c>
      <c r="G12" s="8">
        <f t="shared" si="4"/>
        <v>0</v>
      </c>
      <c r="H12" s="8">
        <f t="shared" si="5"/>
        <v>0</v>
      </c>
      <c r="I12" s="8"/>
      <c r="J12" s="8"/>
      <c r="K12" s="8">
        <f>(G12*4%)+G12</f>
        <v>0</v>
      </c>
    </row>
    <row r="13" spans="1:11" ht="13.8" x14ac:dyDescent="0.25">
      <c r="A13" s="83"/>
      <c r="B13" s="84"/>
      <c r="C13" s="83"/>
      <c r="D13" s="7" t="s">
        <v>25</v>
      </c>
      <c r="E13" s="6">
        <f t="shared" si="0"/>
        <v>10762.403090000002</v>
      </c>
      <c r="F13" s="8">
        <f>506.5-100+480+71.5+350+1010+1500-0.5-13.5-300-140</f>
        <v>3364</v>
      </c>
      <c r="G13" s="8">
        <f>500+200+599+250+12-112.50048-112.38582-794+31.5516-87.61418+43.5516-51.66661</f>
        <v>477.9361100000001</v>
      </c>
      <c r="H13" s="8">
        <f>150+12</f>
        <v>162</v>
      </c>
      <c r="I13" s="8">
        <f>400+12+2081.5</f>
        <v>2493.5</v>
      </c>
      <c r="J13" s="8">
        <f>400+12+2393.725</f>
        <v>2805.7249999999999</v>
      </c>
      <c r="K13" s="8">
        <v>1459.24198</v>
      </c>
    </row>
    <row r="14" spans="1:11" ht="30.6" customHeight="1" x14ac:dyDescent="0.25">
      <c r="A14" s="83"/>
      <c r="B14" s="84"/>
      <c r="C14" s="83"/>
      <c r="D14" s="7" t="s">
        <v>8</v>
      </c>
      <c r="E14" s="6">
        <f t="shared" si="0"/>
        <v>2060</v>
      </c>
      <c r="F14" s="8"/>
      <c r="G14" s="8"/>
      <c r="H14" s="8">
        <v>2060</v>
      </c>
      <c r="I14" s="8"/>
      <c r="J14" s="8"/>
      <c r="K14" s="8"/>
    </row>
    <row r="15" spans="1:11" ht="16.5" customHeight="1" x14ac:dyDescent="0.25">
      <c r="A15" s="85" t="s">
        <v>9</v>
      </c>
      <c r="B15" s="86"/>
      <c r="C15" s="87"/>
      <c r="D15" s="70" t="s">
        <v>0</v>
      </c>
      <c r="E15" s="71">
        <f>E16+E17+E18+E19+E20</f>
        <v>12822.403090000002</v>
      </c>
      <c r="F15" s="71">
        <f t="shared" ref="F15:K15" si="6">F16+F17+F18+F19+F20</f>
        <v>3364</v>
      </c>
      <c r="G15" s="71">
        <f t="shared" si="6"/>
        <v>477.9361100000001</v>
      </c>
      <c r="H15" s="71">
        <f>H16+H17+H18+H19+H20</f>
        <v>2222</v>
      </c>
      <c r="I15" s="71">
        <f>SUM(I16:I20)</f>
        <v>2493.5</v>
      </c>
      <c r="J15" s="71">
        <f>J16+J17+J18+J19+J20</f>
        <v>2805.7249999999999</v>
      </c>
      <c r="K15" s="71">
        <f t="shared" si="6"/>
        <v>1459.24198</v>
      </c>
    </row>
    <row r="16" spans="1:11" ht="13.8" x14ac:dyDescent="0.25">
      <c r="A16" s="88"/>
      <c r="B16" s="89"/>
      <c r="C16" s="90"/>
      <c r="D16" s="70" t="s">
        <v>5</v>
      </c>
      <c r="E16" s="71">
        <f>SUM(F16:K16)</f>
        <v>0</v>
      </c>
      <c r="F16" s="71">
        <f t="shared" ref="F16:K16" si="7">F10</f>
        <v>0</v>
      </c>
      <c r="G16" s="71">
        <f t="shared" si="7"/>
        <v>0</v>
      </c>
      <c r="H16" s="71">
        <f t="shared" ref="H16:J16" si="8">H10</f>
        <v>0</v>
      </c>
      <c r="I16" s="71"/>
      <c r="J16" s="71">
        <f t="shared" si="8"/>
        <v>0</v>
      </c>
      <c r="K16" s="71">
        <f t="shared" si="7"/>
        <v>0</v>
      </c>
    </row>
    <row r="17" spans="1:11" ht="18.75" customHeight="1" x14ac:dyDescent="0.25">
      <c r="A17" s="88"/>
      <c r="B17" s="89"/>
      <c r="C17" s="90"/>
      <c r="D17" s="70" t="s">
        <v>6</v>
      </c>
      <c r="E17" s="71">
        <f>SUM(F17:K17)</f>
        <v>0</v>
      </c>
      <c r="F17" s="71">
        <f t="shared" ref="F17:K17" si="9">F11</f>
        <v>0</v>
      </c>
      <c r="G17" s="71">
        <f t="shared" si="9"/>
        <v>0</v>
      </c>
      <c r="H17" s="71">
        <f t="shared" ref="H17:J17" si="10">H11</f>
        <v>0</v>
      </c>
      <c r="I17" s="71"/>
      <c r="J17" s="71">
        <f t="shared" si="10"/>
        <v>0</v>
      </c>
      <c r="K17" s="71">
        <f t="shared" si="9"/>
        <v>0</v>
      </c>
    </row>
    <row r="18" spans="1:11" ht="13.8" x14ac:dyDescent="0.25">
      <c r="A18" s="88"/>
      <c r="B18" s="89"/>
      <c r="C18" s="90"/>
      <c r="D18" s="70" t="s">
        <v>7</v>
      </c>
      <c r="E18" s="71">
        <f>SUM(F18:K18)</f>
        <v>0</v>
      </c>
      <c r="F18" s="71">
        <f t="shared" ref="F18:K18" si="11">F12</f>
        <v>0</v>
      </c>
      <c r="G18" s="71">
        <f t="shared" si="11"/>
        <v>0</v>
      </c>
      <c r="H18" s="71">
        <f t="shared" ref="H18:J18" si="12">H12</f>
        <v>0</v>
      </c>
      <c r="I18" s="71"/>
      <c r="J18" s="71">
        <f t="shared" si="12"/>
        <v>0</v>
      </c>
      <c r="K18" s="71">
        <f t="shared" si="11"/>
        <v>0</v>
      </c>
    </row>
    <row r="19" spans="1:11" ht="13.8" x14ac:dyDescent="0.25">
      <c r="A19" s="88"/>
      <c r="B19" s="89"/>
      <c r="C19" s="90"/>
      <c r="D19" s="70" t="s">
        <v>25</v>
      </c>
      <c r="E19" s="71">
        <f>SUM(F19:K19)</f>
        <v>10762.403090000002</v>
      </c>
      <c r="F19" s="71">
        <f t="shared" ref="F19:K19" si="13">F13</f>
        <v>3364</v>
      </c>
      <c r="G19" s="71">
        <f t="shared" si="13"/>
        <v>477.9361100000001</v>
      </c>
      <c r="H19" s="71">
        <f>H13</f>
        <v>162</v>
      </c>
      <c r="I19" s="71">
        <f>I13</f>
        <v>2493.5</v>
      </c>
      <c r="J19" s="71">
        <f>J13</f>
        <v>2805.7249999999999</v>
      </c>
      <c r="K19" s="71">
        <f t="shared" si="13"/>
        <v>1459.24198</v>
      </c>
    </row>
    <row r="20" spans="1:11" ht="13.8" x14ac:dyDescent="0.25">
      <c r="A20" s="91"/>
      <c r="B20" s="92"/>
      <c r="C20" s="93"/>
      <c r="D20" s="70" t="s">
        <v>8</v>
      </c>
      <c r="E20" s="71">
        <f>SUM(F20:K20)</f>
        <v>2060</v>
      </c>
      <c r="F20" s="71">
        <f t="shared" ref="F20:K20" si="14">F14</f>
        <v>0</v>
      </c>
      <c r="G20" s="71">
        <v>0</v>
      </c>
      <c r="H20" s="71">
        <f t="shared" ref="H20:J20" si="15">H14</f>
        <v>2060</v>
      </c>
      <c r="I20" s="71"/>
      <c r="J20" s="71">
        <f t="shared" si="15"/>
        <v>0</v>
      </c>
      <c r="K20" s="71">
        <f t="shared" si="14"/>
        <v>0</v>
      </c>
    </row>
    <row r="21" spans="1:11" ht="16.5" customHeight="1" x14ac:dyDescent="0.25">
      <c r="A21" s="103" t="s">
        <v>10</v>
      </c>
      <c r="B21" s="104"/>
      <c r="C21" s="105"/>
      <c r="D21" s="9"/>
      <c r="E21" s="6"/>
      <c r="F21" s="8">
        <v>0</v>
      </c>
      <c r="G21" s="8">
        <f t="shared" ref="G21:G27" si="16">(F21*4%)+F21</f>
        <v>0</v>
      </c>
      <c r="H21" s="8">
        <f t="shared" ref="H21:J27" si="17">(F21*4%)+F21</f>
        <v>0</v>
      </c>
      <c r="I21" s="8"/>
      <c r="J21" s="8"/>
      <c r="K21" s="8">
        <f t="shared" ref="K21:K27" si="18">(G21*4%)+G21</f>
        <v>0</v>
      </c>
    </row>
    <row r="22" spans="1:11" ht="16.5" customHeight="1" x14ac:dyDescent="0.25">
      <c r="A22" s="94" t="s">
        <v>23</v>
      </c>
      <c r="B22" s="95"/>
      <c r="C22" s="96"/>
      <c r="D22" s="5" t="s">
        <v>0</v>
      </c>
      <c r="E22" s="6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f t="shared" si="18"/>
        <v>0</v>
      </c>
    </row>
    <row r="23" spans="1:11" ht="13.8" x14ac:dyDescent="0.25">
      <c r="A23" s="97"/>
      <c r="B23" s="98"/>
      <c r="C23" s="99"/>
      <c r="D23" s="7" t="s">
        <v>16</v>
      </c>
      <c r="E23" s="6">
        <v>0</v>
      </c>
      <c r="F23" s="8">
        <v>0</v>
      </c>
      <c r="G23" s="8">
        <f t="shared" si="16"/>
        <v>0</v>
      </c>
      <c r="H23" s="8">
        <f t="shared" si="17"/>
        <v>0</v>
      </c>
      <c r="I23" s="8">
        <f t="shared" si="17"/>
        <v>0</v>
      </c>
      <c r="J23" s="8">
        <f t="shared" si="17"/>
        <v>0</v>
      </c>
      <c r="K23" s="8">
        <f t="shared" si="18"/>
        <v>0</v>
      </c>
    </row>
    <row r="24" spans="1:11" ht="13.8" x14ac:dyDescent="0.25">
      <c r="A24" s="97"/>
      <c r="B24" s="98"/>
      <c r="C24" s="99"/>
      <c r="D24" s="7" t="s">
        <v>6</v>
      </c>
      <c r="E24" s="6">
        <v>0</v>
      </c>
      <c r="F24" s="8">
        <v>0</v>
      </c>
      <c r="G24" s="8">
        <f t="shared" si="16"/>
        <v>0</v>
      </c>
      <c r="H24" s="8">
        <f t="shared" si="17"/>
        <v>0</v>
      </c>
      <c r="I24" s="8">
        <f t="shared" si="17"/>
        <v>0</v>
      </c>
      <c r="J24" s="8">
        <f t="shared" si="17"/>
        <v>0</v>
      </c>
      <c r="K24" s="8">
        <f t="shared" si="18"/>
        <v>0</v>
      </c>
    </row>
    <row r="25" spans="1:11" ht="13.8" x14ac:dyDescent="0.25">
      <c r="A25" s="97"/>
      <c r="B25" s="98"/>
      <c r="C25" s="99"/>
      <c r="D25" s="7" t="s">
        <v>7</v>
      </c>
      <c r="E25" s="6">
        <v>0</v>
      </c>
      <c r="F25" s="8">
        <v>0</v>
      </c>
      <c r="G25" s="8">
        <f t="shared" si="16"/>
        <v>0</v>
      </c>
      <c r="H25" s="8">
        <f t="shared" si="17"/>
        <v>0</v>
      </c>
      <c r="I25" s="8">
        <f t="shared" si="17"/>
        <v>0</v>
      </c>
      <c r="J25" s="8">
        <f t="shared" si="17"/>
        <v>0</v>
      </c>
      <c r="K25" s="8">
        <f t="shared" si="18"/>
        <v>0</v>
      </c>
    </row>
    <row r="26" spans="1:11" ht="13.8" x14ac:dyDescent="0.25">
      <c r="A26" s="97"/>
      <c r="B26" s="98"/>
      <c r="C26" s="99"/>
      <c r="D26" s="7" t="s">
        <v>25</v>
      </c>
      <c r="E26" s="6">
        <v>0</v>
      </c>
      <c r="F26" s="8">
        <v>0</v>
      </c>
      <c r="G26" s="8">
        <f t="shared" si="16"/>
        <v>0</v>
      </c>
      <c r="H26" s="8">
        <f t="shared" si="17"/>
        <v>0</v>
      </c>
      <c r="I26" s="8">
        <f t="shared" si="17"/>
        <v>0</v>
      </c>
      <c r="J26" s="8">
        <f t="shared" si="17"/>
        <v>0</v>
      </c>
      <c r="K26" s="8">
        <f t="shared" si="18"/>
        <v>0</v>
      </c>
    </row>
    <row r="27" spans="1:11" ht="13.8" x14ac:dyDescent="0.25">
      <c r="A27" s="100"/>
      <c r="B27" s="101"/>
      <c r="C27" s="102"/>
      <c r="D27" s="7" t="s">
        <v>8</v>
      </c>
      <c r="E27" s="6">
        <v>0</v>
      </c>
      <c r="F27" s="8">
        <v>0</v>
      </c>
      <c r="G27" s="8">
        <f t="shared" si="16"/>
        <v>0</v>
      </c>
      <c r="H27" s="8">
        <f t="shared" si="17"/>
        <v>0</v>
      </c>
      <c r="I27" s="8">
        <f t="shared" si="17"/>
        <v>0</v>
      </c>
      <c r="J27" s="8">
        <f t="shared" si="17"/>
        <v>0</v>
      </c>
      <c r="K27" s="8">
        <f t="shared" si="18"/>
        <v>0</v>
      </c>
    </row>
    <row r="28" spans="1:11" s="12" customFormat="1" ht="16.5" customHeight="1" x14ac:dyDescent="0.25">
      <c r="A28" s="113" t="s">
        <v>24</v>
      </c>
      <c r="B28" s="114"/>
      <c r="C28" s="115"/>
      <c r="D28" s="10" t="s">
        <v>0</v>
      </c>
      <c r="E28" s="11">
        <f>SUM(E29:E33)</f>
        <v>12822.403090000002</v>
      </c>
      <c r="F28" s="11">
        <f>SUM(F29:F33)</f>
        <v>3364</v>
      </c>
      <c r="G28" s="11">
        <f t="shared" ref="G28" si="19">SUM(G29:G33)</f>
        <v>477.9361100000001</v>
      </c>
      <c r="H28" s="11">
        <f t="shared" ref="H28:J28" si="20">SUM(H29:H33)</f>
        <v>2222</v>
      </c>
      <c r="I28" s="11">
        <f>SUM(I29:I33)</f>
        <v>2493.5</v>
      </c>
      <c r="J28" s="11">
        <f t="shared" si="20"/>
        <v>2805.7249999999999</v>
      </c>
      <c r="K28" s="11">
        <f>SUM(K29:K33)</f>
        <v>1459.24198</v>
      </c>
    </row>
    <row r="29" spans="1:11" s="12" customFormat="1" ht="13.8" x14ac:dyDescent="0.25">
      <c r="A29" s="116"/>
      <c r="B29" s="117"/>
      <c r="C29" s="118"/>
      <c r="D29" s="13" t="s">
        <v>16</v>
      </c>
      <c r="E29" s="14">
        <f>SUM(F29:K29)</f>
        <v>0</v>
      </c>
      <c r="F29" s="14"/>
      <c r="G29" s="14"/>
      <c r="H29" s="14"/>
      <c r="I29" s="14"/>
      <c r="J29" s="14"/>
      <c r="K29" s="14"/>
    </row>
    <row r="30" spans="1:11" s="12" customFormat="1" ht="13.8" x14ac:dyDescent="0.25">
      <c r="A30" s="116"/>
      <c r="B30" s="117"/>
      <c r="C30" s="118"/>
      <c r="D30" s="13" t="s">
        <v>6</v>
      </c>
      <c r="E30" s="14">
        <f>SUM(F30:K30)</f>
        <v>0</v>
      </c>
      <c r="F30" s="14"/>
      <c r="G30" s="14"/>
      <c r="H30" s="14"/>
      <c r="I30" s="14"/>
      <c r="J30" s="14"/>
      <c r="K30" s="14"/>
    </row>
    <row r="31" spans="1:11" s="12" customFormat="1" ht="13.8" x14ac:dyDescent="0.25">
      <c r="A31" s="116"/>
      <c r="B31" s="117"/>
      <c r="C31" s="118"/>
      <c r="D31" s="13" t="s">
        <v>7</v>
      </c>
      <c r="E31" s="14">
        <f>SUM(F31:K31)</f>
        <v>0</v>
      </c>
      <c r="F31" s="14"/>
      <c r="G31" s="14"/>
      <c r="H31" s="14"/>
      <c r="I31" s="14"/>
      <c r="J31" s="14"/>
      <c r="K31" s="14"/>
    </row>
    <row r="32" spans="1:11" s="12" customFormat="1" ht="13.8" x14ac:dyDescent="0.25">
      <c r="A32" s="116"/>
      <c r="B32" s="117"/>
      <c r="C32" s="118"/>
      <c r="D32" s="13" t="s">
        <v>25</v>
      </c>
      <c r="E32" s="15">
        <f>SUM(F32:K32)</f>
        <v>10762.403090000002</v>
      </c>
      <c r="F32" s="14">
        <f>F19</f>
        <v>3364</v>
      </c>
      <c r="G32" s="14">
        <f t="shared" ref="G32" si="21">G19</f>
        <v>477.9361100000001</v>
      </c>
      <c r="H32" s="14">
        <f t="shared" ref="H32:J32" si="22">H19</f>
        <v>162</v>
      </c>
      <c r="I32" s="14">
        <f>I13</f>
        <v>2493.5</v>
      </c>
      <c r="J32" s="14">
        <f t="shared" si="22"/>
        <v>2805.7249999999999</v>
      </c>
      <c r="K32" s="14">
        <f>K19</f>
        <v>1459.24198</v>
      </c>
    </row>
    <row r="33" spans="1:11" s="12" customFormat="1" ht="13.8" x14ac:dyDescent="0.25">
      <c r="A33" s="119"/>
      <c r="B33" s="120"/>
      <c r="C33" s="121"/>
      <c r="D33" s="13" t="s">
        <v>8</v>
      </c>
      <c r="E33" s="14">
        <f>SUM(F33:K33)</f>
        <v>2060</v>
      </c>
      <c r="F33" s="14">
        <f>F14</f>
        <v>0</v>
      </c>
      <c r="G33" s="14">
        <f>G14</f>
        <v>0</v>
      </c>
      <c r="H33" s="14">
        <f>H14</f>
        <v>2060</v>
      </c>
      <c r="I33" s="14">
        <f>I14</f>
        <v>0</v>
      </c>
      <c r="J33" s="14">
        <f>J14</f>
        <v>0</v>
      </c>
      <c r="K33" s="14">
        <f>K14</f>
        <v>0</v>
      </c>
    </row>
    <row r="34" spans="1:11" ht="16.5" customHeight="1" x14ac:dyDescent="0.25">
      <c r="A34" s="103" t="s">
        <v>10</v>
      </c>
      <c r="B34" s="104"/>
      <c r="C34" s="105"/>
      <c r="D34" s="9"/>
      <c r="E34" s="6"/>
      <c r="F34" s="8">
        <v>0</v>
      </c>
      <c r="G34" s="8">
        <f t="shared" si="4"/>
        <v>0</v>
      </c>
      <c r="H34" s="8">
        <f t="shared" ref="H34:J40" si="23">(F34*4%)+F34</f>
        <v>0</v>
      </c>
      <c r="I34" s="8">
        <f t="shared" si="23"/>
        <v>0</v>
      </c>
      <c r="J34" s="8">
        <f t="shared" si="23"/>
        <v>0</v>
      </c>
      <c r="K34" s="8">
        <f t="shared" ref="K34:K40" si="24">(G34*4%)+G34</f>
        <v>0</v>
      </c>
    </row>
    <row r="35" spans="1:11" ht="16.5" customHeight="1" x14ac:dyDescent="0.25">
      <c r="A35" s="94" t="s">
        <v>11</v>
      </c>
      <c r="B35" s="95"/>
      <c r="C35" s="96"/>
      <c r="D35" s="5" t="s">
        <v>0</v>
      </c>
      <c r="E35" s="6">
        <v>0</v>
      </c>
      <c r="F35" s="8">
        <v>0</v>
      </c>
      <c r="G35" s="8">
        <f t="shared" si="4"/>
        <v>0</v>
      </c>
      <c r="H35" s="8">
        <f t="shared" si="23"/>
        <v>0</v>
      </c>
      <c r="I35" s="6">
        <v>0</v>
      </c>
      <c r="J35" s="6">
        <v>0</v>
      </c>
      <c r="K35" s="8">
        <f t="shared" si="24"/>
        <v>0</v>
      </c>
    </row>
    <row r="36" spans="1:11" ht="13.8" x14ac:dyDescent="0.25">
      <c r="A36" s="97"/>
      <c r="B36" s="98"/>
      <c r="C36" s="99"/>
      <c r="D36" s="7" t="s">
        <v>16</v>
      </c>
      <c r="E36" s="6">
        <v>0</v>
      </c>
      <c r="F36" s="8">
        <v>0</v>
      </c>
      <c r="G36" s="8">
        <f t="shared" si="4"/>
        <v>0</v>
      </c>
      <c r="H36" s="8">
        <f t="shared" si="23"/>
        <v>0</v>
      </c>
      <c r="I36" s="6">
        <v>0</v>
      </c>
      <c r="J36" s="6">
        <v>0</v>
      </c>
      <c r="K36" s="8">
        <f t="shared" si="24"/>
        <v>0</v>
      </c>
    </row>
    <row r="37" spans="1:11" ht="13.8" x14ac:dyDescent="0.25">
      <c r="A37" s="97"/>
      <c r="B37" s="98"/>
      <c r="C37" s="99"/>
      <c r="D37" s="7" t="s">
        <v>6</v>
      </c>
      <c r="E37" s="6">
        <v>0</v>
      </c>
      <c r="F37" s="8">
        <v>0</v>
      </c>
      <c r="G37" s="8">
        <f t="shared" si="4"/>
        <v>0</v>
      </c>
      <c r="H37" s="8">
        <f t="shared" si="23"/>
        <v>0</v>
      </c>
      <c r="I37" s="6">
        <v>0</v>
      </c>
      <c r="J37" s="6">
        <v>0</v>
      </c>
      <c r="K37" s="8">
        <f t="shared" si="24"/>
        <v>0</v>
      </c>
    </row>
    <row r="38" spans="1:11" ht="13.8" x14ac:dyDescent="0.25">
      <c r="A38" s="97"/>
      <c r="B38" s="98"/>
      <c r="C38" s="99"/>
      <c r="D38" s="7" t="s">
        <v>7</v>
      </c>
      <c r="E38" s="6">
        <f>SUM(F38:K38)</f>
        <v>0</v>
      </c>
      <c r="F38" s="8">
        <v>0</v>
      </c>
      <c r="G38" s="8">
        <f t="shared" si="4"/>
        <v>0</v>
      </c>
      <c r="H38" s="8">
        <f t="shared" si="23"/>
        <v>0</v>
      </c>
      <c r="I38" s="6">
        <f>SUM(J38:O38)</f>
        <v>0</v>
      </c>
      <c r="J38" s="6">
        <f>SUM(K38:P38)</f>
        <v>0</v>
      </c>
      <c r="K38" s="8">
        <f t="shared" si="24"/>
        <v>0</v>
      </c>
    </row>
    <row r="39" spans="1:11" ht="13.8" x14ac:dyDescent="0.25">
      <c r="A39" s="97"/>
      <c r="B39" s="98"/>
      <c r="C39" s="99"/>
      <c r="D39" s="7" t="s">
        <v>25</v>
      </c>
      <c r="E39" s="6">
        <v>0</v>
      </c>
      <c r="F39" s="8">
        <v>0</v>
      </c>
      <c r="G39" s="8">
        <v>0</v>
      </c>
      <c r="H39" s="8">
        <v>0</v>
      </c>
      <c r="I39" s="6">
        <v>0</v>
      </c>
      <c r="J39" s="6">
        <v>0</v>
      </c>
      <c r="K39" s="8">
        <v>0</v>
      </c>
    </row>
    <row r="40" spans="1:11" ht="13.8" x14ac:dyDescent="0.25">
      <c r="A40" s="100"/>
      <c r="B40" s="101"/>
      <c r="C40" s="102"/>
      <c r="D40" s="7" t="s">
        <v>8</v>
      </c>
      <c r="E40" s="6">
        <f>SUM(F40:K40)</f>
        <v>0</v>
      </c>
      <c r="F40" s="8">
        <v>0</v>
      </c>
      <c r="G40" s="8">
        <f t="shared" si="4"/>
        <v>0</v>
      </c>
      <c r="H40" s="8">
        <f t="shared" si="23"/>
        <v>0</v>
      </c>
      <c r="I40" s="6">
        <f>SUM(J40:O40)</f>
        <v>0</v>
      </c>
      <c r="J40" s="6">
        <f>SUM(K40:P40)</f>
        <v>0</v>
      </c>
      <c r="K40" s="8">
        <f t="shared" si="24"/>
        <v>0</v>
      </c>
    </row>
    <row r="41" spans="1:11" s="12" customFormat="1" ht="16.5" customHeight="1" x14ac:dyDescent="0.25">
      <c r="A41" s="113" t="s">
        <v>12</v>
      </c>
      <c r="B41" s="114"/>
      <c r="C41" s="115"/>
      <c r="D41" s="10" t="s">
        <v>0</v>
      </c>
      <c r="E41" s="11">
        <f>SUM(E42:E46)</f>
        <v>12822.403090000002</v>
      </c>
      <c r="F41" s="11">
        <f t="shared" ref="F41:K41" si="25">SUM(F42:F46)</f>
        <v>3364</v>
      </c>
      <c r="G41" s="11">
        <f t="shared" si="25"/>
        <v>477.9361100000001</v>
      </c>
      <c r="H41" s="11">
        <f t="shared" ref="H41:I41" si="26">SUM(H42:H46)</f>
        <v>2222</v>
      </c>
      <c r="I41" s="11">
        <f t="shared" si="26"/>
        <v>2493.5</v>
      </c>
      <c r="J41" s="11">
        <f t="shared" ref="J41" si="27">SUM(J42:J46)</f>
        <v>2805.7249999999999</v>
      </c>
      <c r="K41" s="11">
        <f t="shared" si="25"/>
        <v>1459.24198</v>
      </c>
    </row>
    <row r="42" spans="1:11" s="12" customFormat="1" ht="13.8" x14ac:dyDescent="0.25">
      <c r="A42" s="116"/>
      <c r="B42" s="117"/>
      <c r="C42" s="118"/>
      <c r="D42" s="13" t="s">
        <v>16</v>
      </c>
      <c r="E42" s="14">
        <f>SUM(F42:K42)</f>
        <v>0</v>
      </c>
      <c r="F42" s="14">
        <f t="shared" ref="F42:K46" si="28">F16</f>
        <v>0</v>
      </c>
      <c r="G42" s="14">
        <f t="shared" si="28"/>
        <v>0</v>
      </c>
      <c r="H42" s="14">
        <f t="shared" ref="H42:I42" si="29">H16</f>
        <v>0</v>
      </c>
      <c r="I42" s="14">
        <f t="shared" si="29"/>
        <v>0</v>
      </c>
      <c r="J42" s="14">
        <f t="shared" ref="J42" si="30">J16</f>
        <v>0</v>
      </c>
      <c r="K42" s="14">
        <f t="shared" si="28"/>
        <v>0</v>
      </c>
    </row>
    <row r="43" spans="1:11" s="12" customFormat="1" ht="13.8" x14ac:dyDescent="0.25">
      <c r="A43" s="116"/>
      <c r="B43" s="117"/>
      <c r="C43" s="118"/>
      <c r="D43" s="13" t="s">
        <v>6</v>
      </c>
      <c r="E43" s="14">
        <f>SUM(F43:K43)</f>
        <v>0</v>
      </c>
      <c r="F43" s="14">
        <f t="shared" si="28"/>
        <v>0</v>
      </c>
      <c r="G43" s="14">
        <f t="shared" si="28"/>
        <v>0</v>
      </c>
      <c r="H43" s="14">
        <f t="shared" ref="H43:I43" si="31">H17</f>
        <v>0</v>
      </c>
      <c r="I43" s="14">
        <f t="shared" si="31"/>
        <v>0</v>
      </c>
      <c r="J43" s="14">
        <f t="shared" ref="J43" si="32">J17</f>
        <v>0</v>
      </c>
      <c r="K43" s="14">
        <f t="shared" si="28"/>
        <v>0</v>
      </c>
    </row>
    <row r="44" spans="1:11" s="12" customFormat="1" ht="13.8" x14ac:dyDescent="0.25">
      <c r="A44" s="116"/>
      <c r="B44" s="117"/>
      <c r="C44" s="118"/>
      <c r="D44" s="13" t="s">
        <v>7</v>
      </c>
      <c r="E44" s="14">
        <f>SUM(F44:K44)</f>
        <v>0</v>
      </c>
      <c r="F44" s="14">
        <f t="shared" si="28"/>
        <v>0</v>
      </c>
      <c r="G44" s="14">
        <f t="shared" si="28"/>
        <v>0</v>
      </c>
      <c r="H44" s="14">
        <f t="shared" ref="H44:I44" si="33">H18</f>
        <v>0</v>
      </c>
      <c r="I44" s="14">
        <f t="shared" si="33"/>
        <v>0</v>
      </c>
      <c r="J44" s="14">
        <f t="shared" ref="J44" si="34">J18</f>
        <v>0</v>
      </c>
      <c r="K44" s="14">
        <f t="shared" si="28"/>
        <v>0</v>
      </c>
    </row>
    <row r="45" spans="1:11" s="12" customFormat="1" ht="13.8" x14ac:dyDescent="0.25">
      <c r="A45" s="116"/>
      <c r="B45" s="117"/>
      <c r="C45" s="118"/>
      <c r="D45" s="13" t="s">
        <v>25</v>
      </c>
      <c r="E45" s="15">
        <f>SUM(F45:K45)</f>
        <v>10762.403090000002</v>
      </c>
      <c r="F45" s="14">
        <f t="shared" si="28"/>
        <v>3364</v>
      </c>
      <c r="G45" s="14">
        <f t="shared" si="28"/>
        <v>477.9361100000001</v>
      </c>
      <c r="H45" s="14">
        <f t="shared" ref="H45:I45" si="35">H19</f>
        <v>162</v>
      </c>
      <c r="I45" s="14">
        <f t="shared" si="35"/>
        <v>2493.5</v>
      </c>
      <c r="J45" s="14">
        <f t="shared" ref="J45" si="36">J19</f>
        <v>2805.7249999999999</v>
      </c>
      <c r="K45" s="14">
        <f t="shared" si="28"/>
        <v>1459.24198</v>
      </c>
    </row>
    <row r="46" spans="1:11" s="12" customFormat="1" ht="13.8" x14ac:dyDescent="0.25">
      <c r="A46" s="119"/>
      <c r="B46" s="120"/>
      <c r="C46" s="121"/>
      <c r="D46" s="13" t="s">
        <v>8</v>
      </c>
      <c r="E46" s="14">
        <f>SUM(F46:K46)</f>
        <v>2060</v>
      </c>
      <c r="F46" s="14">
        <f t="shared" si="28"/>
        <v>0</v>
      </c>
      <c r="G46" s="14">
        <f t="shared" si="28"/>
        <v>0</v>
      </c>
      <c r="H46" s="14">
        <f t="shared" ref="H46:I46" si="37">H20</f>
        <v>2060</v>
      </c>
      <c r="I46" s="14">
        <f t="shared" si="37"/>
        <v>0</v>
      </c>
      <c r="J46" s="14">
        <f t="shared" ref="J46" si="38">J20</f>
        <v>0</v>
      </c>
      <c r="K46" s="14">
        <f t="shared" si="28"/>
        <v>0</v>
      </c>
    </row>
    <row r="47" spans="1:11" ht="16.5" customHeight="1" x14ac:dyDescent="0.25">
      <c r="A47" s="110" t="s">
        <v>10</v>
      </c>
      <c r="B47" s="111"/>
      <c r="C47" s="112"/>
      <c r="D47" s="9"/>
      <c r="E47" s="6"/>
      <c r="F47" s="8">
        <v>0</v>
      </c>
      <c r="G47" s="8">
        <f t="shared" ref="G47:G53" si="39">(F47*4%)+F47</f>
        <v>0</v>
      </c>
      <c r="H47" s="8">
        <v>0</v>
      </c>
      <c r="I47" s="8">
        <f t="shared" ref="I47:J53" si="40">(F47*4%)+F47</f>
        <v>0</v>
      </c>
      <c r="J47" s="8">
        <f t="shared" si="40"/>
        <v>0</v>
      </c>
      <c r="K47" s="8">
        <f>(G47*4%)+G47</f>
        <v>0</v>
      </c>
    </row>
    <row r="48" spans="1:11" ht="16.5" customHeight="1" x14ac:dyDescent="0.25">
      <c r="A48" s="94" t="s">
        <v>19</v>
      </c>
      <c r="B48" s="95"/>
      <c r="C48" s="96"/>
      <c r="D48" s="7" t="s">
        <v>0</v>
      </c>
      <c r="E48" s="6">
        <v>0</v>
      </c>
      <c r="F48" s="8">
        <v>0</v>
      </c>
      <c r="G48" s="8">
        <f t="shared" si="39"/>
        <v>0</v>
      </c>
      <c r="H48" s="8">
        <f t="shared" ref="H48:H53" si="41">(F48*4%)+F48</f>
        <v>0</v>
      </c>
      <c r="I48" s="8">
        <f t="shared" si="40"/>
        <v>0</v>
      </c>
      <c r="J48" s="8">
        <f t="shared" ref="J48:J53" si="42">(I48*4%)+I48</f>
        <v>0</v>
      </c>
      <c r="K48" s="8">
        <f>(G48*4%)+G48</f>
        <v>0</v>
      </c>
    </row>
    <row r="49" spans="1:11" ht="13.8" x14ac:dyDescent="0.25">
      <c r="A49" s="97"/>
      <c r="B49" s="98"/>
      <c r="C49" s="99"/>
      <c r="D49" s="7" t="s">
        <v>5</v>
      </c>
      <c r="E49" s="6">
        <v>0</v>
      </c>
      <c r="F49" s="8">
        <v>0</v>
      </c>
      <c r="G49" s="8">
        <f t="shared" si="39"/>
        <v>0</v>
      </c>
      <c r="H49" s="8">
        <f t="shared" si="41"/>
        <v>0</v>
      </c>
      <c r="I49" s="8">
        <f t="shared" si="40"/>
        <v>0</v>
      </c>
      <c r="J49" s="8">
        <f t="shared" si="42"/>
        <v>0</v>
      </c>
      <c r="K49" s="8">
        <f>(G49*4%)+G49</f>
        <v>0</v>
      </c>
    </row>
    <row r="50" spans="1:11" ht="13.8" x14ac:dyDescent="0.25">
      <c r="A50" s="97"/>
      <c r="B50" s="98"/>
      <c r="C50" s="99"/>
      <c r="D50" s="7" t="s">
        <v>6</v>
      </c>
      <c r="E50" s="6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</row>
    <row r="51" spans="1:11" ht="13.8" x14ac:dyDescent="0.25">
      <c r="A51" s="97"/>
      <c r="B51" s="98"/>
      <c r="C51" s="99"/>
      <c r="D51" s="7" t="s">
        <v>7</v>
      </c>
      <c r="E51" s="6">
        <v>0</v>
      </c>
      <c r="F51" s="8">
        <v>0</v>
      </c>
      <c r="G51" s="8">
        <f t="shared" si="39"/>
        <v>0</v>
      </c>
      <c r="H51" s="8">
        <f t="shared" si="41"/>
        <v>0</v>
      </c>
      <c r="I51" s="8">
        <v>0</v>
      </c>
      <c r="J51" s="8">
        <f t="shared" si="42"/>
        <v>0</v>
      </c>
      <c r="K51" s="8">
        <f>(G51*4%)+G51</f>
        <v>0</v>
      </c>
    </row>
    <row r="52" spans="1:11" ht="13.8" x14ac:dyDescent="0.25">
      <c r="A52" s="97"/>
      <c r="B52" s="98"/>
      <c r="C52" s="99"/>
      <c r="D52" s="7" t="s">
        <v>25</v>
      </c>
      <c r="E52" s="6">
        <v>0</v>
      </c>
      <c r="F52" s="8">
        <v>0</v>
      </c>
      <c r="G52" s="8">
        <f t="shared" si="39"/>
        <v>0</v>
      </c>
      <c r="H52" s="8">
        <f t="shared" si="41"/>
        <v>0</v>
      </c>
      <c r="I52" s="8">
        <f t="shared" si="40"/>
        <v>0</v>
      </c>
      <c r="J52" s="8">
        <f t="shared" si="42"/>
        <v>0</v>
      </c>
      <c r="K52" s="8">
        <f>(G52*4%)+G52</f>
        <v>0</v>
      </c>
    </row>
    <row r="53" spans="1:11" ht="13.8" x14ac:dyDescent="0.25">
      <c r="A53" s="100"/>
      <c r="B53" s="101"/>
      <c r="C53" s="102"/>
      <c r="D53" s="7" t="s">
        <v>8</v>
      </c>
      <c r="E53" s="6">
        <v>0</v>
      </c>
      <c r="F53" s="8">
        <v>0</v>
      </c>
      <c r="G53" s="8">
        <f t="shared" si="39"/>
        <v>0</v>
      </c>
      <c r="H53" s="8">
        <f t="shared" si="41"/>
        <v>0</v>
      </c>
      <c r="I53" s="8">
        <f t="shared" si="40"/>
        <v>0</v>
      </c>
      <c r="J53" s="8">
        <f t="shared" si="42"/>
        <v>0</v>
      </c>
      <c r="K53" s="8">
        <f>(G53*4%)+G53</f>
        <v>0</v>
      </c>
    </row>
    <row r="54" spans="1:11" ht="16.5" customHeight="1" x14ac:dyDescent="0.25">
      <c r="A54" s="94" t="s">
        <v>14</v>
      </c>
      <c r="B54" s="95"/>
      <c r="C54" s="96"/>
      <c r="D54" s="5" t="s">
        <v>0</v>
      </c>
      <c r="E54" s="6">
        <f t="shared" ref="E54:E59" si="43">SUM(F54:K54)</f>
        <v>12822.403090000002</v>
      </c>
      <c r="F54" s="6">
        <f t="shared" ref="F54:K54" si="44">SUM(F55:F59)</f>
        <v>3364</v>
      </c>
      <c r="G54" s="6">
        <f t="shared" si="44"/>
        <v>477.9361100000001</v>
      </c>
      <c r="H54" s="6">
        <f t="shared" ref="H54:I54" si="45">SUM(H55:H59)</f>
        <v>2222</v>
      </c>
      <c r="I54" s="6">
        <f t="shared" si="45"/>
        <v>2493.5</v>
      </c>
      <c r="J54" s="6">
        <f t="shared" ref="J54" si="46">SUM(J55:J59)</f>
        <v>2805.7249999999999</v>
      </c>
      <c r="K54" s="6">
        <f t="shared" si="44"/>
        <v>1459.24198</v>
      </c>
    </row>
    <row r="55" spans="1:11" ht="13.8" x14ac:dyDescent="0.25">
      <c r="A55" s="97"/>
      <c r="B55" s="98"/>
      <c r="C55" s="99"/>
      <c r="D55" s="7" t="s">
        <v>5</v>
      </c>
      <c r="E55" s="6">
        <f t="shared" si="43"/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</row>
    <row r="56" spans="1:11" ht="13.8" x14ac:dyDescent="0.25">
      <c r="A56" s="97"/>
      <c r="B56" s="98"/>
      <c r="C56" s="99"/>
      <c r="D56" s="7" t="s">
        <v>6</v>
      </c>
      <c r="E56" s="6">
        <f t="shared" si="43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</row>
    <row r="57" spans="1:11" ht="13.8" x14ac:dyDescent="0.25">
      <c r="A57" s="97"/>
      <c r="B57" s="98"/>
      <c r="C57" s="99"/>
      <c r="D57" s="7" t="s">
        <v>7</v>
      </c>
      <c r="E57" s="6">
        <f t="shared" si="43"/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</row>
    <row r="58" spans="1:11" ht="13.8" x14ac:dyDescent="0.25">
      <c r="A58" s="97"/>
      <c r="B58" s="98"/>
      <c r="C58" s="99"/>
      <c r="D58" s="7" t="s">
        <v>25</v>
      </c>
      <c r="E58" s="6">
        <f t="shared" si="43"/>
        <v>10762.403090000002</v>
      </c>
      <c r="F58" s="6">
        <f t="shared" ref="F58:K58" si="47">F19</f>
        <v>3364</v>
      </c>
      <c r="G58" s="6">
        <f t="shared" si="47"/>
        <v>477.9361100000001</v>
      </c>
      <c r="H58" s="6">
        <f t="shared" ref="H58:I58" si="48">H19</f>
        <v>162</v>
      </c>
      <c r="I58" s="6">
        <f t="shared" si="48"/>
        <v>2493.5</v>
      </c>
      <c r="J58" s="6">
        <f t="shared" ref="J58" si="49">J19</f>
        <v>2805.7249999999999</v>
      </c>
      <c r="K58" s="6">
        <f t="shared" si="47"/>
        <v>1459.24198</v>
      </c>
    </row>
    <row r="59" spans="1:11" ht="13.8" x14ac:dyDescent="0.25">
      <c r="A59" s="100"/>
      <c r="B59" s="101"/>
      <c r="C59" s="102"/>
      <c r="D59" s="7" t="s">
        <v>8</v>
      </c>
      <c r="E59" s="6">
        <f t="shared" si="43"/>
        <v>2060</v>
      </c>
      <c r="F59" s="6">
        <f t="shared" ref="F59:K59" si="50">F14</f>
        <v>0</v>
      </c>
      <c r="G59" s="6">
        <f t="shared" si="50"/>
        <v>0</v>
      </c>
      <c r="H59" s="6">
        <f t="shared" ref="H59:I59" si="51">H14</f>
        <v>2060</v>
      </c>
      <c r="I59" s="6">
        <f t="shared" si="51"/>
        <v>0</v>
      </c>
      <c r="J59" s="6">
        <f t="shared" ref="J59" si="52">J14</f>
        <v>0</v>
      </c>
      <c r="K59" s="6">
        <f t="shared" si="50"/>
        <v>0</v>
      </c>
    </row>
  </sheetData>
  <mergeCells count="20">
    <mergeCell ref="A47:C47"/>
    <mergeCell ref="A48:C53"/>
    <mergeCell ref="A54:C59"/>
    <mergeCell ref="A21:C21"/>
    <mergeCell ref="A22:C27"/>
    <mergeCell ref="A28:C33"/>
    <mergeCell ref="A41:C46"/>
    <mergeCell ref="A5:A7"/>
    <mergeCell ref="B5:B7"/>
    <mergeCell ref="C5:C7"/>
    <mergeCell ref="D5:D7"/>
    <mergeCell ref="A3:K3"/>
    <mergeCell ref="E6:K6"/>
    <mergeCell ref="E5:K5"/>
    <mergeCell ref="A9:A14"/>
    <mergeCell ref="B9:B14"/>
    <mergeCell ref="C9:C14"/>
    <mergeCell ref="A15:C20"/>
    <mergeCell ref="A35:C40"/>
    <mergeCell ref="A34:C34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zoomScaleNormal="100" workbookViewId="0">
      <selection activeCell="C8" sqref="C8"/>
    </sheetView>
  </sheetViews>
  <sheetFormatPr defaultRowHeight="13.2" x14ac:dyDescent="0.25"/>
  <cols>
    <col min="1" max="1" width="17.88671875" customWidth="1"/>
    <col min="2" max="2" width="18.5546875" customWidth="1"/>
    <col min="3" max="3" width="33.33203125" customWidth="1"/>
    <col min="4" max="4" width="31" customWidth="1"/>
  </cols>
  <sheetData>
    <row r="1" spans="1:4" ht="14.4" x14ac:dyDescent="0.3">
      <c r="A1" s="17"/>
      <c r="B1" s="17"/>
      <c r="C1" s="17"/>
      <c r="D1" s="22" t="s">
        <v>27</v>
      </c>
    </row>
    <row r="2" spans="1:4" x14ac:dyDescent="0.25">
      <c r="A2" s="123" t="s">
        <v>28</v>
      </c>
      <c r="B2" s="123"/>
      <c r="C2" s="123"/>
      <c r="D2" s="123"/>
    </row>
    <row r="4" spans="1:4" ht="96" customHeight="1" x14ac:dyDescent="0.25">
      <c r="A4" s="18" t="s">
        <v>21</v>
      </c>
      <c r="B4" s="18" t="s">
        <v>29</v>
      </c>
      <c r="C4" s="18" t="s">
        <v>30</v>
      </c>
      <c r="D4" s="18" t="s">
        <v>31</v>
      </c>
    </row>
    <row r="5" spans="1:4" x14ac:dyDescent="0.25">
      <c r="A5" s="19">
        <v>1</v>
      </c>
      <c r="B5" s="19">
        <v>2</v>
      </c>
      <c r="C5" s="19">
        <v>3</v>
      </c>
      <c r="D5" s="19">
        <v>4</v>
      </c>
    </row>
    <row r="6" spans="1:4" x14ac:dyDescent="0.25">
      <c r="A6" s="122" t="s">
        <v>33</v>
      </c>
      <c r="B6" s="122"/>
      <c r="C6" s="122"/>
      <c r="D6" s="122"/>
    </row>
    <row r="7" spans="1:4" x14ac:dyDescent="0.25">
      <c r="A7" s="122" t="s">
        <v>34</v>
      </c>
      <c r="B7" s="122"/>
      <c r="C7" s="122"/>
      <c r="D7" s="122"/>
    </row>
    <row r="8" spans="1:4" ht="185.25" customHeight="1" x14ac:dyDescent="0.25">
      <c r="A8" s="20" t="s">
        <v>32</v>
      </c>
      <c r="B8" s="21" t="s">
        <v>35</v>
      </c>
      <c r="C8" s="65" t="s">
        <v>84</v>
      </c>
      <c r="D8" s="21"/>
    </row>
  </sheetData>
  <mergeCells count="3"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zoomScaleNormal="100" workbookViewId="0">
      <selection activeCell="G26" sqref="G26"/>
    </sheetView>
  </sheetViews>
  <sheetFormatPr defaultRowHeight="13.2" x14ac:dyDescent="0.25"/>
  <cols>
    <col min="2" max="2" width="16.88671875" customWidth="1"/>
    <col min="3" max="3" width="15.6640625" customWidth="1"/>
    <col min="4" max="4" width="19.6640625" customWidth="1"/>
    <col min="5" max="5" width="23.109375" customWidth="1"/>
    <col min="6" max="6" width="17.109375" customWidth="1"/>
    <col min="7" max="7" width="17.33203125" customWidth="1"/>
    <col min="13" max="13" width="13.5546875" customWidth="1"/>
    <col min="14" max="14" width="17.33203125" customWidth="1"/>
  </cols>
  <sheetData>
    <row r="1" spans="1:14" ht="15.6" x14ac:dyDescent="0.3">
      <c r="A1" s="125" t="s">
        <v>37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14" ht="15.6" x14ac:dyDescent="0.3">
      <c r="A2" s="126" t="s">
        <v>38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ht="35.25" customHeight="1" x14ac:dyDescent="0.25">
      <c r="A3" s="127" t="s">
        <v>94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5.6" x14ac:dyDescent="0.3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15.75" customHeight="1" x14ac:dyDescent="0.25">
      <c r="A5" s="129" t="s">
        <v>39</v>
      </c>
      <c r="B5" s="129" t="s">
        <v>40</v>
      </c>
      <c r="C5" s="129" t="s">
        <v>41</v>
      </c>
      <c r="D5" s="129" t="s">
        <v>42</v>
      </c>
      <c r="E5" s="129" t="s">
        <v>43</v>
      </c>
      <c r="F5" s="129" t="s">
        <v>95</v>
      </c>
      <c r="G5" s="129" t="s">
        <v>44</v>
      </c>
      <c r="H5" s="124" t="s">
        <v>45</v>
      </c>
      <c r="I5" s="124"/>
      <c r="J5" s="124"/>
      <c r="K5" s="124"/>
      <c r="L5" s="124"/>
      <c r="M5" s="129" t="s">
        <v>46</v>
      </c>
      <c r="N5" s="129" t="s">
        <v>47</v>
      </c>
    </row>
    <row r="6" spans="1:14" ht="15.6" x14ac:dyDescent="0.25">
      <c r="A6" s="130"/>
      <c r="B6" s="130"/>
      <c r="C6" s="130"/>
      <c r="D6" s="130"/>
      <c r="E6" s="130"/>
      <c r="F6" s="130"/>
      <c r="G6" s="130"/>
      <c r="H6" s="124" t="s">
        <v>0</v>
      </c>
      <c r="I6" s="124"/>
      <c r="J6" s="124"/>
      <c r="K6" s="124"/>
      <c r="L6" s="124"/>
      <c r="M6" s="130"/>
      <c r="N6" s="130"/>
    </row>
    <row r="7" spans="1:14" ht="56.25" customHeight="1" x14ac:dyDescent="0.25">
      <c r="A7" s="131"/>
      <c r="B7" s="131"/>
      <c r="C7" s="131"/>
      <c r="D7" s="131"/>
      <c r="E7" s="131"/>
      <c r="F7" s="131"/>
      <c r="G7" s="131"/>
      <c r="H7" s="124"/>
      <c r="I7" s="79" t="s">
        <v>48</v>
      </c>
      <c r="J7" s="79" t="s">
        <v>82</v>
      </c>
      <c r="K7" s="82" t="s">
        <v>87</v>
      </c>
      <c r="L7" s="82" t="s">
        <v>99</v>
      </c>
      <c r="M7" s="131"/>
      <c r="N7" s="131"/>
    </row>
    <row r="8" spans="1:14" x14ac:dyDescent="0.25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  <c r="N8" s="25">
        <v>14</v>
      </c>
    </row>
    <row r="9" spans="1:14" ht="15.6" x14ac:dyDescent="0.25">
      <c r="A9" s="26"/>
      <c r="B9" s="27"/>
      <c r="C9" s="28"/>
      <c r="D9" s="28"/>
      <c r="E9" s="29"/>
      <c r="F9" s="28"/>
      <c r="G9" s="28"/>
      <c r="H9" s="30"/>
      <c r="I9" s="31"/>
      <c r="J9" s="31"/>
      <c r="K9" s="31"/>
      <c r="L9" s="29"/>
      <c r="M9" s="28"/>
      <c r="N9" s="32"/>
    </row>
    <row r="10" spans="1:14" ht="15.6" x14ac:dyDescent="0.25">
      <c r="A10" s="26"/>
      <c r="B10" s="27"/>
      <c r="C10" s="28"/>
      <c r="D10" s="28"/>
      <c r="E10" s="28"/>
      <c r="F10" s="28"/>
      <c r="G10" s="28"/>
      <c r="H10" s="30"/>
      <c r="I10" s="30"/>
      <c r="J10" s="30"/>
      <c r="K10" s="30"/>
      <c r="L10" s="28"/>
      <c r="M10" s="28"/>
      <c r="N10" s="32"/>
    </row>
    <row r="11" spans="1:14" ht="15.6" x14ac:dyDescent="0.25">
      <c r="A11" s="33"/>
      <c r="B11" s="34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2"/>
    </row>
  </sheetData>
  <mergeCells count="15">
    <mergeCell ref="I6:L6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H5:L5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E4" activeCellId="1" sqref="E20 E4"/>
    </sheetView>
  </sheetViews>
  <sheetFormatPr defaultRowHeight="13.2" x14ac:dyDescent="0.25"/>
  <cols>
    <col min="2" max="2" width="19.5546875" customWidth="1"/>
    <col min="3" max="3" width="12.5546875" customWidth="1"/>
    <col min="4" max="4" width="13.109375" customWidth="1"/>
    <col min="5" max="5" width="15.88671875" customWidth="1"/>
    <col min="6" max="6" width="18.109375" customWidth="1"/>
    <col min="7" max="7" width="15.44140625" customWidth="1"/>
  </cols>
  <sheetData>
    <row r="1" spans="1:7" ht="15.6" x14ac:dyDescent="0.3">
      <c r="A1" s="132" t="s">
        <v>49</v>
      </c>
      <c r="B1" s="132"/>
      <c r="C1" s="132"/>
      <c r="D1" s="132"/>
      <c r="E1" s="132"/>
      <c r="F1" s="132"/>
      <c r="G1" s="132"/>
    </row>
    <row r="2" spans="1:7" ht="15.6" x14ac:dyDescent="0.3">
      <c r="A2" s="133" t="s">
        <v>50</v>
      </c>
      <c r="B2" s="133"/>
      <c r="C2" s="133"/>
      <c r="D2" s="133"/>
      <c r="E2" s="133"/>
      <c r="F2" s="133"/>
      <c r="G2" s="133"/>
    </row>
    <row r="3" spans="1:7" ht="15.6" x14ac:dyDescent="0.3">
      <c r="A3" s="35"/>
      <c r="B3" s="35"/>
      <c r="C3" s="35"/>
      <c r="D3" s="35"/>
      <c r="E3" s="35"/>
      <c r="F3" s="35"/>
      <c r="G3" s="35"/>
    </row>
    <row r="4" spans="1:7" ht="62.4" x14ac:dyDescent="0.25">
      <c r="A4" s="44" t="s">
        <v>51</v>
      </c>
      <c r="B4" s="44" t="s">
        <v>52</v>
      </c>
      <c r="C4" s="44" t="s">
        <v>41</v>
      </c>
      <c r="D4" s="44" t="s">
        <v>53</v>
      </c>
      <c r="E4" s="44" t="s">
        <v>54</v>
      </c>
      <c r="F4" s="44" t="s">
        <v>55</v>
      </c>
      <c r="G4" s="44" t="s">
        <v>56</v>
      </c>
    </row>
    <row r="5" spans="1:7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7</v>
      </c>
    </row>
    <row r="6" spans="1:7" ht="15.6" x14ac:dyDescent="0.25">
      <c r="A6" s="37"/>
      <c r="B6" s="38"/>
      <c r="C6" s="39"/>
      <c r="D6" s="39"/>
      <c r="E6" s="39"/>
      <c r="F6" s="39"/>
      <c r="G6" s="41"/>
    </row>
    <row r="7" spans="1:7" ht="15.6" x14ac:dyDescent="0.25">
      <c r="A7" s="37"/>
      <c r="B7" s="38"/>
      <c r="C7" s="39"/>
      <c r="D7" s="39"/>
      <c r="E7" s="39"/>
      <c r="F7" s="39"/>
      <c r="G7" s="41"/>
    </row>
    <row r="8" spans="1:7" ht="15.6" x14ac:dyDescent="0.25">
      <c r="A8" s="42"/>
      <c r="B8" s="43"/>
      <c r="C8" s="40"/>
      <c r="D8" s="40"/>
      <c r="E8" s="40"/>
      <c r="F8" s="40"/>
      <c r="G8" s="4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E18" sqref="E18"/>
    </sheetView>
  </sheetViews>
  <sheetFormatPr defaultRowHeight="13.2" x14ac:dyDescent="0.25"/>
  <cols>
    <col min="2" max="2" width="22.109375" customWidth="1"/>
    <col min="3" max="3" width="31.5546875" customWidth="1"/>
    <col min="4" max="4" width="45.44140625" customWidth="1"/>
  </cols>
  <sheetData>
    <row r="1" spans="1:4" ht="15.6" x14ac:dyDescent="0.3">
      <c r="A1" s="134" t="s">
        <v>57</v>
      </c>
      <c r="B1" s="134"/>
      <c r="C1" s="134"/>
      <c r="D1" s="134"/>
    </row>
    <row r="2" spans="1:4" ht="15.6" x14ac:dyDescent="0.3">
      <c r="A2" s="135" t="s">
        <v>58</v>
      </c>
      <c r="B2" s="135"/>
      <c r="C2" s="135"/>
      <c r="D2" s="135"/>
    </row>
    <row r="3" spans="1:4" ht="15.6" x14ac:dyDescent="0.3">
      <c r="A3" s="136" t="s">
        <v>59</v>
      </c>
      <c r="B3" s="136"/>
      <c r="C3" s="136"/>
      <c r="D3" s="136"/>
    </row>
    <row r="4" spans="1:4" ht="15.6" x14ac:dyDescent="0.3">
      <c r="A4" s="135" t="s">
        <v>60</v>
      </c>
      <c r="B4" s="135"/>
      <c r="C4" s="135"/>
      <c r="D4" s="135"/>
    </row>
    <row r="5" spans="1:4" ht="15.6" x14ac:dyDescent="0.3">
      <c r="A5" s="45"/>
      <c r="B5" s="45"/>
      <c r="C5" s="45"/>
      <c r="D5" s="45"/>
    </row>
    <row r="6" spans="1:4" ht="84" customHeight="1" x14ac:dyDescent="0.25">
      <c r="A6" s="53" t="s">
        <v>51</v>
      </c>
      <c r="B6" s="53" t="s">
        <v>61</v>
      </c>
      <c r="C6" s="53" t="s">
        <v>62</v>
      </c>
      <c r="D6" s="53" t="s">
        <v>63</v>
      </c>
    </row>
    <row r="7" spans="1:4" x14ac:dyDescent="0.25">
      <c r="A7" s="46">
        <v>1</v>
      </c>
      <c r="B7" s="46">
        <v>2</v>
      </c>
      <c r="C7" s="46">
        <v>3</v>
      </c>
      <c r="D7" s="46">
        <v>4</v>
      </c>
    </row>
    <row r="8" spans="1:4" ht="15.6" x14ac:dyDescent="0.25">
      <c r="A8" s="47"/>
      <c r="B8" s="48"/>
      <c r="C8" s="49"/>
      <c r="D8" s="49"/>
    </row>
    <row r="9" spans="1:4" ht="15.6" x14ac:dyDescent="0.25">
      <c r="A9" s="47"/>
      <c r="B9" s="48"/>
      <c r="C9" s="49"/>
      <c r="D9" s="49"/>
    </row>
    <row r="10" spans="1:4" ht="15.6" x14ac:dyDescent="0.25">
      <c r="A10" s="51"/>
      <c r="B10" s="52"/>
      <c r="C10" s="50"/>
      <c r="D10" s="50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zoomScaleNormal="100" workbookViewId="0">
      <selection activeCell="H17" sqref="H17"/>
    </sheetView>
  </sheetViews>
  <sheetFormatPr defaultRowHeight="13.2" x14ac:dyDescent="0.25"/>
  <cols>
    <col min="2" max="2" width="18.33203125" customWidth="1"/>
    <col min="3" max="3" width="16.33203125" customWidth="1"/>
    <col min="4" max="4" width="12.6640625" customWidth="1"/>
    <col min="5" max="5" width="17.109375" customWidth="1"/>
    <col min="11" max="11" width="16.33203125" customWidth="1"/>
  </cols>
  <sheetData>
    <row r="1" spans="1:11" ht="15.6" x14ac:dyDescent="0.3">
      <c r="A1" s="138" t="s">
        <v>64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 ht="15.6" x14ac:dyDescent="0.3">
      <c r="A2" s="139" t="s">
        <v>65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</row>
    <row r="3" spans="1:11" ht="15.6" x14ac:dyDescent="0.25">
      <c r="A3" s="140" t="s">
        <v>66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</row>
    <row r="4" spans="1:11" ht="15.6" x14ac:dyDescent="0.3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</row>
    <row r="5" spans="1:11" ht="54" customHeight="1" x14ac:dyDescent="0.25">
      <c r="A5" s="141" t="s">
        <v>51</v>
      </c>
      <c r="B5" s="141" t="s">
        <v>67</v>
      </c>
      <c r="C5" s="141" t="s">
        <v>68</v>
      </c>
      <c r="D5" s="141" t="s">
        <v>69</v>
      </c>
      <c r="E5" s="141" t="s">
        <v>70</v>
      </c>
      <c r="F5" s="137" t="s">
        <v>71</v>
      </c>
      <c r="G5" s="137"/>
      <c r="H5" s="137"/>
      <c r="I5" s="137"/>
      <c r="J5" s="137"/>
      <c r="K5" s="137"/>
    </row>
    <row r="6" spans="1:11" ht="15.6" x14ac:dyDescent="0.25">
      <c r="A6" s="142"/>
      <c r="B6" s="142"/>
      <c r="C6" s="142"/>
      <c r="D6" s="142"/>
      <c r="E6" s="142"/>
      <c r="F6" s="137" t="s">
        <v>0</v>
      </c>
      <c r="G6" s="137" t="s">
        <v>26</v>
      </c>
      <c r="H6" s="137"/>
      <c r="I6" s="137"/>
      <c r="J6" s="137"/>
      <c r="K6" s="137"/>
    </row>
    <row r="7" spans="1:11" ht="63.75" customHeight="1" x14ac:dyDescent="0.25">
      <c r="A7" s="143"/>
      <c r="B7" s="143"/>
      <c r="C7" s="143"/>
      <c r="D7" s="143"/>
      <c r="E7" s="143"/>
      <c r="F7" s="137"/>
      <c r="G7" s="55" t="s">
        <v>72</v>
      </c>
      <c r="H7" s="55" t="s">
        <v>72</v>
      </c>
      <c r="I7" s="55" t="s">
        <v>72</v>
      </c>
      <c r="J7" s="80" t="s">
        <v>72</v>
      </c>
      <c r="K7" s="55" t="s">
        <v>73</v>
      </c>
    </row>
    <row r="8" spans="1:11" x14ac:dyDescent="0.25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</row>
    <row r="9" spans="1:11" ht="15.6" x14ac:dyDescent="0.25">
      <c r="A9" s="59"/>
      <c r="B9" s="60"/>
      <c r="C9" s="57"/>
      <c r="D9" s="57"/>
      <c r="E9" s="58"/>
      <c r="F9" s="57"/>
      <c r="G9" s="57"/>
      <c r="H9" s="58"/>
      <c r="I9" s="58"/>
      <c r="J9" s="58"/>
      <c r="K9" s="58"/>
    </row>
    <row r="10" spans="1:11" ht="15.6" x14ac:dyDescent="0.25">
      <c r="A10" s="59"/>
      <c r="B10" s="60"/>
      <c r="C10" s="57"/>
      <c r="D10" s="57"/>
      <c r="E10" s="57"/>
      <c r="F10" s="57"/>
      <c r="G10" s="57"/>
      <c r="H10" s="57"/>
      <c r="I10" s="57"/>
      <c r="J10" s="57"/>
      <c r="K10" s="57"/>
    </row>
    <row r="11" spans="1:11" ht="15.6" x14ac:dyDescent="0.25">
      <c r="A11" s="59"/>
      <c r="B11" s="60"/>
      <c r="C11" s="57"/>
      <c r="D11" s="57"/>
      <c r="E11" s="57"/>
      <c r="F11" s="57"/>
      <c r="G11" s="57"/>
      <c r="H11" s="57"/>
      <c r="I11" s="57"/>
      <c r="J11" s="57"/>
      <c r="K11" s="57"/>
    </row>
  </sheetData>
  <mergeCells count="11"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view="pageBreakPreview" zoomScaleNormal="100" zoomScaleSheetLayoutView="100" workbookViewId="0">
      <selection activeCell="D19" sqref="D19"/>
    </sheetView>
  </sheetViews>
  <sheetFormatPr defaultRowHeight="13.2" x14ac:dyDescent="0.25"/>
  <cols>
    <col min="2" max="2" width="22.6640625" customWidth="1"/>
    <col min="3" max="3" width="16" customWidth="1"/>
    <col min="4" max="4" width="12.33203125" customWidth="1"/>
    <col min="6" max="6" width="10.6640625" customWidth="1"/>
    <col min="7" max="8" width="11.33203125" customWidth="1"/>
    <col min="9" max="9" width="14" customWidth="1"/>
    <col min="10" max="10" width="17.33203125" customWidth="1"/>
  </cols>
  <sheetData>
    <row r="1" spans="1:10" ht="14.4" x14ac:dyDescent="0.3">
      <c r="A1" s="61"/>
      <c r="B1" s="61"/>
      <c r="C1" s="61"/>
      <c r="D1" s="61"/>
      <c r="E1" s="61"/>
      <c r="F1" s="61"/>
      <c r="G1" s="61"/>
      <c r="H1" s="61"/>
      <c r="I1" s="61"/>
      <c r="J1" s="63" t="s">
        <v>74</v>
      </c>
    </row>
    <row r="2" spans="1:10" x14ac:dyDescent="0.25">
      <c r="A2" s="145" t="s">
        <v>75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x14ac:dyDescent="0.25">
      <c r="A3" s="145"/>
      <c r="B3" s="145"/>
      <c r="C3" s="145"/>
      <c r="D3" s="145"/>
      <c r="E3" s="145"/>
      <c r="F3" s="145"/>
      <c r="G3" s="145"/>
      <c r="H3" s="145"/>
      <c r="I3" s="145"/>
      <c r="J3" s="145"/>
    </row>
    <row r="4" spans="1:10" ht="14.4" x14ac:dyDescent="0.3">
      <c r="A4" s="61"/>
      <c r="B4" s="62"/>
      <c r="C4" s="61"/>
      <c r="D4" s="61"/>
      <c r="E4" s="61"/>
      <c r="F4" s="61"/>
      <c r="G4" s="61"/>
      <c r="H4" s="61"/>
      <c r="I4" s="61"/>
      <c r="J4" s="61"/>
    </row>
    <row r="5" spans="1:10" ht="15" customHeight="1" x14ac:dyDescent="0.25">
      <c r="A5" s="144" t="s">
        <v>76</v>
      </c>
      <c r="B5" s="144" t="s">
        <v>77</v>
      </c>
      <c r="C5" s="144" t="s">
        <v>78</v>
      </c>
      <c r="D5" s="144" t="s">
        <v>79</v>
      </c>
      <c r="E5" s="144"/>
      <c r="F5" s="144"/>
      <c r="G5" s="144"/>
      <c r="H5" s="144"/>
      <c r="I5" s="144"/>
      <c r="J5" s="144" t="s">
        <v>80</v>
      </c>
    </row>
    <row r="6" spans="1:10" ht="81" customHeight="1" x14ac:dyDescent="0.25">
      <c r="A6" s="144"/>
      <c r="B6" s="144"/>
      <c r="C6" s="144"/>
      <c r="D6" s="75" t="s">
        <v>17</v>
      </c>
      <c r="E6" s="75" t="s">
        <v>18</v>
      </c>
      <c r="F6" s="75" t="s">
        <v>83</v>
      </c>
      <c r="G6" s="75" t="s">
        <v>88</v>
      </c>
      <c r="H6" s="81" t="s">
        <v>100</v>
      </c>
      <c r="I6" s="75" t="s">
        <v>101</v>
      </c>
      <c r="J6" s="144"/>
    </row>
    <row r="7" spans="1:10" ht="13.8" x14ac:dyDescent="0.25">
      <c r="A7" s="75">
        <v>1</v>
      </c>
      <c r="B7" s="75">
        <v>2</v>
      </c>
      <c r="C7" s="75">
        <v>3</v>
      </c>
      <c r="D7" s="75">
        <v>4</v>
      </c>
      <c r="E7" s="64">
        <v>5</v>
      </c>
      <c r="F7" s="64">
        <v>6</v>
      </c>
      <c r="G7" s="75">
        <v>7</v>
      </c>
      <c r="H7" s="81">
        <v>8</v>
      </c>
      <c r="I7" s="64">
        <v>9</v>
      </c>
      <c r="J7" s="64">
        <v>10</v>
      </c>
    </row>
    <row r="8" spans="1:10" ht="13.8" x14ac:dyDescent="0.25">
      <c r="A8" s="75"/>
      <c r="B8" s="75"/>
      <c r="C8" s="75"/>
      <c r="D8" s="75"/>
      <c r="E8" s="64"/>
      <c r="F8" s="64"/>
      <c r="G8" s="75"/>
      <c r="H8" s="81"/>
      <c r="I8" s="64"/>
      <c r="J8" s="64"/>
    </row>
    <row r="9" spans="1:10" ht="21.75" customHeight="1" x14ac:dyDescent="0.25">
      <c r="A9" s="72"/>
      <c r="B9" s="73"/>
      <c r="C9" s="74"/>
      <c r="D9" s="74"/>
      <c r="E9" s="74"/>
      <c r="F9" s="74"/>
      <c r="G9" s="74"/>
      <c r="H9" s="74"/>
      <c r="I9" s="74"/>
      <c r="J9" s="74"/>
    </row>
    <row r="10" spans="1:10" ht="96" customHeight="1" x14ac:dyDescent="0.25"/>
  </sheetData>
  <mergeCells count="6">
    <mergeCell ref="D5:I5"/>
    <mergeCell ref="A2:J3"/>
    <mergeCell ref="A5:A6"/>
    <mergeCell ref="B5:B6"/>
    <mergeCell ref="C5:C6"/>
    <mergeCell ref="J5:J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 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Надежда Николаевна Гринина</cp:lastModifiedBy>
  <cp:lastPrinted>2024-06-27T11:27:26Z</cp:lastPrinted>
  <dcterms:created xsi:type="dcterms:W3CDTF">1996-10-08T23:32:33Z</dcterms:created>
  <dcterms:modified xsi:type="dcterms:W3CDTF">2024-12-27T08:27:07Z</dcterms:modified>
</cp:coreProperties>
</file>